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leiding &amp; Co\SECTORCONVENANT\SECTORCONVENANT 21-22\"/>
    </mc:Choice>
  </mc:AlternateContent>
  <xr:revisionPtr revIDLastSave="0" documentId="13_ncr:1_{0EBD4E34-ECE3-4E12-9A21-F829E37D7878}" xr6:coauthVersionLast="47" xr6:coauthVersionMax="47" xr10:uidLastSave="{00000000-0000-0000-0000-000000000000}"/>
  <bookViews>
    <workbookView xWindow="-120" yWindow="-120" windowWidth="29040" windowHeight="15840" tabRatio="772" activeTab="5" xr2:uid="{00000000-000D-0000-FFFF-FFFF00000000}"/>
  </bookViews>
  <sheets>
    <sheet name="Remarque" sheetId="24" r:id="rId1"/>
    <sheet name="Synthèse des tableaux et graphi" sheetId="23" r:id="rId2"/>
    <sheet name="1. Fonction" sheetId="2" r:id="rId3"/>
    <sheet name="2. Staff" sheetId="1" r:id="rId4"/>
    <sheet name="G1" sheetId="15" r:id="rId5"/>
    <sheet name="G2" sheetId="12" r:id="rId6"/>
    <sheet name="G3" sheetId="18" r:id="rId7"/>
    <sheet name="G4" sheetId="20" r:id="rId8"/>
    <sheet name="G5" sheetId="11" r:id="rId9"/>
    <sheet name="G6" sheetId="27" r:id="rId10"/>
    <sheet name="G7" sheetId="28" r:id="rId11"/>
    <sheet name="T1" sheetId="21" r:id="rId12"/>
    <sheet name="T2" sheetId="4" r:id="rId13"/>
    <sheet name="T3" sheetId="17" r:id="rId14"/>
    <sheet name="T4" sheetId="19" r:id="rId15"/>
    <sheet name="T5" sheetId="10" r:id="rId16"/>
    <sheet name="T6" sheetId="26" r:id="rId17"/>
    <sheet name="T7" sheetId="16" r:id="rId18"/>
  </sheets>
  <externalReferences>
    <externalReference r:id="rId19"/>
  </externalReferences>
  <definedNames>
    <definedName name="Afdeling">'1. Fonction'!$D$4:$D$32</definedName>
    <definedName name="Département" localSheetId="0">[1]Fonction!$D$2:$D$30</definedName>
    <definedName name="Département" localSheetId="1">[1]Fonction!$D$2:$D$30</definedName>
    <definedName name="Département">'1. Fonction'!$D$4:$D$10</definedName>
    <definedName name="Fonction" localSheetId="0">[1]Fonction!$C$2:$C$30</definedName>
    <definedName name="Fonction" localSheetId="1">[1]Fonction!$C$2:$C$30</definedName>
    <definedName name="Fonction">'1. Fonction'!$C$4:$C$15</definedName>
    <definedName name="Functie">'1. Fonction'!$C$4:$C$32</definedName>
  </definedNames>
  <calcPr calcId="191029"/>
  <pivotCaches>
    <pivotCache cacheId="0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C15" i="17"/>
  <c r="C16" i="17"/>
  <c r="C17" i="17"/>
  <c r="C18" i="17"/>
  <c r="C19" i="17"/>
  <c r="C20" i="17"/>
  <c r="B20" i="17"/>
  <c r="B15" i="17"/>
  <c r="B16" i="17"/>
  <c r="B17" i="17"/>
  <c r="B18" i="17"/>
  <c r="B19" i="17"/>
  <c r="A15" i="17"/>
  <c r="A16" i="17"/>
  <c r="A17" i="17"/>
  <c r="A18" i="17"/>
  <c r="A19" i="17"/>
  <c r="A14" i="17"/>
  <c r="A14" i="4"/>
  <c r="B14" i="19"/>
  <c r="C4" i="1"/>
  <c r="A13" i="4"/>
  <c r="A13" i="19"/>
  <c r="C15" i="19"/>
  <c r="C16" i="19"/>
  <c r="C17" i="19"/>
  <c r="C18" i="19"/>
  <c r="C19" i="19"/>
  <c r="C14" i="19"/>
  <c r="C13" i="19"/>
  <c r="B15" i="19"/>
  <c r="B16" i="19"/>
  <c r="B17" i="19"/>
  <c r="B18" i="19"/>
  <c r="B19" i="19"/>
  <c r="B13" i="19"/>
  <c r="A15" i="19"/>
  <c r="A16" i="19"/>
  <c r="A17" i="19"/>
  <c r="A18" i="19"/>
  <c r="A14" i="19"/>
  <c r="A13" i="17"/>
  <c r="C13" i="17"/>
  <c r="B13" i="17"/>
  <c r="C14" i="17"/>
  <c r="B14" i="17"/>
  <c r="B14" i="4"/>
  <c r="C13" i="4"/>
  <c r="B13" i="4"/>
  <c r="A15" i="4"/>
  <c r="A16" i="4"/>
  <c r="A17" i="4"/>
  <c r="A18" i="4"/>
  <c r="C15" i="4"/>
  <c r="C16" i="4"/>
  <c r="C17" i="4"/>
  <c r="C18" i="4"/>
  <c r="C19" i="4"/>
  <c r="C14" i="4"/>
  <c r="B15" i="4"/>
  <c r="B16" i="4"/>
  <c r="B17" i="4"/>
  <c r="B18" i="4"/>
  <c r="B19" i="4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3" i="1" l="1"/>
  <c r="D3" i="1" s="1"/>
  <c r="D13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D4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2" i="1"/>
  <c r="D2" i="1" s="1"/>
  <c r="E32" i="1" l="1"/>
  <c r="F32" i="1" s="1"/>
  <c r="E46" i="1"/>
  <c r="F46" i="1" s="1"/>
  <c r="G48" i="1"/>
  <c r="H48" i="1" s="1"/>
  <c r="E40" i="1"/>
  <c r="F40" i="1" s="1"/>
  <c r="E48" i="1"/>
  <c r="G47" i="1"/>
  <c r="H47" i="1" s="1"/>
  <c r="E47" i="1"/>
  <c r="F47" i="1" s="1"/>
  <c r="G10" i="1"/>
  <c r="H10" i="1" s="1"/>
  <c r="G42" i="1"/>
  <c r="H42" i="1" s="1"/>
  <c r="G34" i="1"/>
  <c r="H34" i="1" s="1"/>
  <c r="G26" i="1"/>
  <c r="H26" i="1" s="1"/>
  <c r="G18" i="1"/>
  <c r="H18" i="1" s="1"/>
  <c r="G41" i="1"/>
  <c r="H41" i="1" s="1"/>
  <c r="G33" i="1"/>
  <c r="H33" i="1" s="1"/>
  <c r="G25" i="1"/>
  <c r="H25" i="1" s="1"/>
  <c r="G17" i="1"/>
  <c r="H17" i="1" s="1"/>
  <c r="G9" i="1"/>
  <c r="H9" i="1" s="1"/>
  <c r="G40" i="1"/>
  <c r="H40" i="1" s="1"/>
  <c r="G32" i="1"/>
  <c r="H32" i="1" s="1"/>
  <c r="G24" i="1"/>
  <c r="H24" i="1" s="1"/>
  <c r="G16" i="1"/>
  <c r="H16" i="1" s="1"/>
  <c r="G8" i="1"/>
  <c r="H8" i="1" s="1"/>
  <c r="G39" i="1"/>
  <c r="H39" i="1" s="1"/>
  <c r="G31" i="1"/>
  <c r="H31" i="1" s="1"/>
  <c r="G23" i="1"/>
  <c r="H23" i="1" s="1"/>
  <c r="G15" i="1"/>
  <c r="H15" i="1" s="1"/>
  <c r="G7" i="1"/>
  <c r="H7" i="1" s="1"/>
  <c r="G46" i="1"/>
  <c r="H46" i="1" s="1"/>
  <c r="G38" i="1"/>
  <c r="H38" i="1" s="1"/>
  <c r="G30" i="1"/>
  <c r="H30" i="1" s="1"/>
  <c r="G22" i="1"/>
  <c r="H22" i="1" s="1"/>
  <c r="G14" i="1"/>
  <c r="H14" i="1" s="1"/>
  <c r="G6" i="1"/>
  <c r="H6" i="1" s="1"/>
  <c r="G45" i="1"/>
  <c r="H45" i="1" s="1"/>
  <c r="G37" i="1"/>
  <c r="H37" i="1" s="1"/>
  <c r="G29" i="1"/>
  <c r="H29" i="1" s="1"/>
  <c r="G21" i="1"/>
  <c r="H21" i="1" s="1"/>
  <c r="G13" i="1"/>
  <c r="H13" i="1" s="1"/>
  <c r="G5" i="1"/>
  <c r="H5" i="1" s="1"/>
  <c r="G44" i="1"/>
  <c r="H44" i="1" s="1"/>
  <c r="G36" i="1"/>
  <c r="H36" i="1" s="1"/>
  <c r="G28" i="1"/>
  <c r="H28" i="1" s="1"/>
  <c r="G20" i="1"/>
  <c r="H20" i="1" s="1"/>
  <c r="G12" i="1"/>
  <c r="H12" i="1" s="1"/>
  <c r="G4" i="1"/>
  <c r="H4" i="1" s="1"/>
  <c r="G43" i="1"/>
  <c r="H43" i="1" s="1"/>
  <c r="G35" i="1"/>
  <c r="H35" i="1" s="1"/>
  <c r="G27" i="1"/>
  <c r="H27" i="1" s="1"/>
  <c r="G19" i="1"/>
  <c r="H19" i="1" s="1"/>
  <c r="G11" i="1"/>
  <c r="H11" i="1" s="1"/>
  <c r="G3" i="1"/>
  <c r="H3" i="1" s="1"/>
  <c r="G2" i="1"/>
  <c r="H2" i="1" s="1"/>
  <c r="E42" i="1"/>
  <c r="F42" i="1" s="1"/>
  <c r="E34" i="1"/>
  <c r="F34" i="1" s="1"/>
  <c r="E26" i="1"/>
  <c r="F26" i="1" s="1"/>
  <c r="E18" i="1"/>
  <c r="F18" i="1" s="1"/>
  <c r="E10" i="1"/>
  <c r="F10" i="1" s="1"/>
  <c r="E41" i="1"/>
  <c r="F41" i="1" s="1"/>
  <c r="E33" i="1"/>
  <c r="F33" i="1" s="1"/>
  <c r="E25" i="1"/>
  <c r="F25" i="1" s="1"/>
  <c r="E17" i="1"/>
  <c r="F17" i="1" s="1"/>
  <c r="E9" i="1"/>
  <c r="F9" i="1" s="1"/>
  <c r="E24" i="1"/>
  <c r="F24" i="1" s="1"/>
  <c r="E16" i="1"/>
  <c r="F16" i="1" s="1"/>
  <c r="E8" i="1"/>
  <c r="F8" i="1" s="1"/>
  <c r="E39" i="1"/>
  <c r="F39" i="1" s="1"/>
  <c r="E31" i="1"/>
  <c r="F31" i="1" s="1"/>
  <c r="E23" i="1"/>
  <c r="F23" i="1" s="1"/>
  <c r="E15" i="1"/>
  <c r="F15" i="1" s="1"/>
  <c r="E7" i="1"/>
  <c r="F7" i="1" s="1"/>
  <c r="E38" i="1"/>
  <c r="F38" i="1" s="1"/>
  <c r="E30" i="1"/>
  <c r="F30" i="1" s="1"/>
  <c r="E22" i="1"/>
  <c r="F22" i="1" s="1"/>
  <c r="E14" i="1"/>
  <c r="F14" i="1" s="1"/>
  <c r="E6" i="1"/>
  <c r="F6" i="1" s="1"/>
  <c r="E45" i="1"/>
  <c r="F45" i="1" s="1"/>
  <c r="E37" i="1"/>
  <c r="F37" i="1" s="1"/>
  <c r="E29" i="1"/>
  <c r="F29" i="1" s="1"/>
  <c r="E21" i="1"/>
  <c r="F21" i="1" s="1"/>
  <c r="E13" i="1"/>
  <c r="F13" i="1" s="1"/>
  <c r="E5" i="1"/>
  <c r="F5" i="1" s="1"/>
  <c r="E44" i="1"/>
  <c r="F44" i="1" s="1"/>
  <c r="E36" i="1"/>
  <c r="F36" i="1" s="1"/>
  <c r="E28" i="1"/>
  <c r="F28" i="1" s="1"/>
  <c r="E20" i="1"/>
  <c r="F20" i="1" s="1"/>
  <c r="E12" i="1"/>
  <c r="F12" i="1" s="1"/>
  <c r="E4" i="1"/>
  <c r="F4" i="1" s="1"/>
  <c r="E43" i="1"/>
  <c r="F43" i="1" s="1"/>
  <c r="E35" i="1"/>
  <c r="F35" i="1" s="1"/>
  <c r="E27" i="1"/>
  <c r="F27" i="1" s="1"/>
  <c r="E19" i="1"/>
  <c r="F19" i="1" s="1"/>
  <c r="E11" i="1"/>
  <c r="F11" i="1" s="1"/>
  <c r="E3" i="1"/>
  <c r="F3" i="1" s="1"/>
  <c r="E2" i="1"/>
  <c r="F2" i="1" s="1"/>
  <c r="C2" i="21"/>
  <c r="D2" i="21"/>
  <c r="E2" i="21"/>
  <c r="A3" i="21"/>
  <c r="B3" i="21"/>
  <c r="A4" i="21"/>
  <c r="A5" i="21"/>
  <c r="A6" i="21"/>
  <c r="A7" i="21"/>
  <c r="A8" i="21"/>
  <c r="A9" i="21"/>
  <c r="D135" i="1"/>
  <c r="B7" i="21" s="1"/>
  <c r="D132" i="1"/>
  <c r="B4" i="21" s="1"/>
  <c r="D133" i="1"/>
  <c r="B5" i="21" s="1"/>
  <c r="D134" i="1"/>
  <c r="B6" i="21" s="1"/>
  <c r="B9" i="21"/>
  <c r="D136" i="1"/>
  <c r="B8" i="21" s="1"/>
  <c r="E131" i="1" l="1" a="1"/>
  <c r="E133" i="1" l="1"/>
  <c r="E137" i="1"/>
  <c r="E132" i="1"/>
  <c r="E136" i="1"/>
  <c r="E131" i="1"/>
  <c r="E135" i="1"/>
  <c r="E134" i="1"/>
  <c r="F131" i="1" l="1" a="1"/>
  <c r="G131" i="1" a="1"/>
  <c r="C5" i="21"/>
  <c r="C9" i="21"/>
  <c r="C4" i="21"/>
  <c r="C8" i="21"/>
  <c r="C3" i="21"/>
  <c r="C7" i="21"/>
  <c r="C6" i="21"/>
  <c r="C10" i="21" l="1"/>
  <c r="F133" i="1"/>
  <c r="D5" i="21" s="1"/>
  <c r="F137" i="1"/>
  <c r="D9" i="21" s="1"/>
  <c r="F132" i="1"/>
  <c r="D4" i="21" s="1"/>
  <c r="F136" i="1"/>
  <c r="D8" i="21" s="1"/>
  <c r="F131" i="1"/>
  <c r="D3" i="21" s="1"/>
  <c r="F135" i="1"/>
  <c r="D7" i="21" s="1"/>
  <c r="F134" i="1"/>
  <c r="D6" i="21" s="1"/>
  <c r="G133" i="1"/>
  <c r="E5" i="21" s="1"/>
  <c r="G137" i="1"/>
  <c r="E9" i="21" s="1"/>
  <c r="G132" i="1"/>
  <c r="E4" i="21" s="1"/>
  <c r="G136" i="1"/>
  <c r="E8" i="21" s="1"/>
  <c r="G131" i="1"/>
  <c r="G135" i="1"/>
  <c r="E7" i="21" s="1"/>
  <c r="G134" i="1"/>
  <c r="E6" i="21" s="1"/>
  <c r="E3" i="21" l="1"/>
  <c r="E10" i="21" s="1"/>
  <c r="D10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C36B97E-0C06-4A52-83D4-F0FCEFE3734C}" keepAlive="1" name="Query - Tableau1" description="Verbinding maken met de query Tableau1 in de werkmap." type="5" refreshedVersion="0" background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<sst xmlns="http://schemas.openxmlformats.org/spreadsheetml/2006/main" count="357" uniqueCount="137">
  <si>
    <t>&lt;20</t>
  </si>
  <si>
    <t>G1 et T1</t>
  </si>
  <si>
    <t>G2 et T2</t>
  </si>
  <si>
    <t>G3 et T3</t>
  </si>
  <si>
    <t>G4 et T4</t>
  </si>
  <si>
    <t>G5 et T5</t>
  </si>
  <si>
    <t xml:space="preserve">G6 et T6 </t>
  </si>
  <si>
    <t>G7 et T7</t>
  </si>
  <si>
    <t>Kolomlabels</t>
  </si>
  <si>
    <t>Rijlabels</t>
  </si>
  <si>
    <t>(leeg)</t>
  </si>
  <si>
    <t>Eindtotaal</t>
  </si>
  <si>
    <t xml:space="preserve"> </t>
  </si>
  <si>
    <t>Enregistrement des fonctions et des départements</t>
  </si>
  <si>
    <t>Utilisez les cellules en vert pour compléter une fonction ou un service</t>
  </si>
  <si>
    <t>Function</t>
  </si>
  <si>
    <t>Département</t>
  </si>
  <si>
    <t>Responsable de linge</t>
  </si>
  <si>
    <t>Opératuer de production</t>
  </si>
  <si>
    <t>Employé d'entrepôt</t>
  </si>
  <si>
    <t>Chef d'équipe</t>
  </si>
  <si>
    <t>Technicien d'entretien</t>
  </si>
  <si>
    <t>Function1</t>
  </si>
  <si>
    <t>Function2</t>
  </si>
  <si>
    <t>Function3</t>
  </si>
  <si>
    <t>Function4</t>
  </si>
  <si>
    <t>Function5</t>
  </si>
  <si>
    <t>Function6</t>
  </si>
  <si>
    <t>Function7</t>
  </si>
  <si>
    <t>Function8</t>
  </si>
  <si>
    <t>Function9</t>
  </si>
  <si>
    <t>Production</t>
  </si>
  <si>
    <t>Emballage</t>
  </si>
  <si>
    <t>Service technique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</si>
  <si>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</si>
  <si>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</si>
  <si>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</si>
  <si>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</si>
  <si>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</si>
  <si>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</si>
  <si>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</si>
  <si>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</si>
  <si>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</si>
  <si>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</si>
  <si>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</si>
  <si>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Remarque : vous ne pouvez effectuer des ajustements que dans la section verte. Si vous voulez ajouter des lignes, faites-le après la première ligne.</t>
  </si>
  <si>
    <t>Explication de l'utilisation de cet instrument</t>
  </si>
  <si>
    <t>Phase 1. Ajoutez ou modifiez les fonctions et les départements sur la feuille de calcul "1". Fonction</t>
  </si>
  <si>
    <t>Phase 2. Ajoutez les noms des membres du personnel et leur date de naissance à la feuille de travail "2". Staff".</t>
  </si>
  <si>
    <t>Remplacez "employé 1,2,3,..." par le nom et le prénom de vos employés et saisissez la date de naissance dans la colonne correspondante.</t>
  </si>
  <si>
    <t>Les calculs sont effectués automatiquement.</t>
  </si>
  <si>
    <t>Phase 3. Chaque fois que vous avez ajouté des données, vous devez mettre à jour les tableaux et les graphiques. Pour ce faire, cliquez sur "données", puis sur "rafraîchir tout".</t>
  </si>
  <si>
    <t>Quels résultats pouvez-vous obtenir avec cet outil ?</t>
  </si>
  <si>
    <t xml:space="preserve"> ==&gt; Montre l'évolution de la pyramide des âges, maintenant, dans 3 ans et dans 5 ans.</t>
  </si>
  <si>
    <t xml:space="preserve"> ==&gt; Montre la pyramide des âges telle qu'elle est actuellement.</t>
  </si>
  <si>
    <t xml:space="preserve"> ==&gt; Montre la pyramide des âges dans les 3 ans</t>
  </si>
  <si>
    <t xml:space="preserve"> ==&gt; Montre la pyramide des âges dans les 5 ans</t>
  </si>
  <si>
    <t xml:space="preserve"> ==&gt; Montre la distribution des âges par fonction</t>
  </si>
  <si>
    <t xml:space="preserve"> ==&gt; Montre la répartition des âges par département</t>
  </si>
  <si>
    <t xml:space="preserve"> ==&gt; Montre l'âge moyen par département</t>
  </si>
  <si>
    <t>Les couleurs des cellules ci-dessus correspondent aux couleurs des feuilles de travail ci-dessous.</t>
  </si>
  <si>
    <t>Personnel</t>
  </si>
  <si>
    <t>Date de naissance</t>
  </si>
  <si>
    <t>Âge</t>
  </si>
  <si>
    <t>Groupe d'âge actuel</t>
  </si>
  <si>
    <t>Âge +3</t>
  </si>
  <si>
    <t>Dans le 3 ans</t>
  </si>
  <si>
    <t>Âge +5</t>
  </si>
  <si>
    <t>Dans le 5 ans</t>
  </si>
  <si>
    <t>Genre</t>
  </si>
  <si>
    <t xml:space="preserve">Function </t>
  </si>
  <si>
    <t>Intérim</t>
  </si>
  <si>
    <t>femme</t>
  </si>
  <si>
    <t>homme</t>
  </si>
  <si>
    <t>Âges</t>
  </si>
  <si>
    <t>Aujourd'hui</t>
  </si>
  <si>
    <t>Dans les 5 ans</t>
  </si>
  <si>
    <t>Dans les 3 ans</t>
  </si>
  <si>
    <t>Développement du personnel dans les 0-3-5 ans</t>
  </si>
  <si>
    <t>TOTAL</t>
  </si>
  <si>
    <t>55-60 ans</t>
  </si>
  <si>
    <t>60+ ans</t>
  </si>
  <si>
    <t>30-45 ans</t>
  </si>
  <si>
    <t>45-55 ans</t>
  </si>
  <si>
    <t>20-30 ans</t>
  </si>
  <si>
    <t>Aantal van Personnel</t>
  </si>
  <si>
    <t>Total</t>
  </si>
  <si>
    <t>La pyramide des âges actuelle</t>
  </si>
  <si>
    <t>Pyramide des âges dans les 3 ans</t>
  </si>
  <si>
    <t>Pyramide des âges dans les 5 ans</t>
  </si>
  <si>
    <t>Gemiddelde van Âge</t>
  </si>
  <si>
    <t>Employé 1</t>
  </si>
  <si>
    <t>Employé 2</t>
  </si>
  <si>
    <t>Employé 3</t>
  </si>
  <si>
    <t>Employé 4</t>
  </si>
  <si>
    <t>Employé 5</t>
  </si>
  <si>
    <t>Employé 6</t>
  </si>
  <si>
    <t>Employé 7</t>
  </si>
  <si>
    <t>Employé 8</t>
  </si>
  <si>
    <t>Employé 9</t>
  </si>
  <si>
    <t>Employé 10</t>
  </si>
  <si>
    <t>Employé 11</t>
  </si>
  <si>
    <t>Employé 12</t>
  </si>
  <si>
    <t>Employé 13</t>
  </si>
  <si>
    <t>Employé 14</t>
  </si>
  <si>
    <t>Employé 15</t>
  </si>
  <si>
    <t>Employé 16</t>
  </si>
  <si>
    <t>Employé 17</t>
  </si>
  <si>
    <t>Employé 18</t>
  </si>
  <si>
    <t>Employé 19</t>
  </si>
  <si>
    <t>Employé 20</t>
  </si>
  <si>
    <t>Employé 21</t>
  </si>
  <si>
    <t>Employé 22</t>
  </si>
  <si>
    <t>Employé 23</t>
  </si>
  <si>
    <t>Employé 24</t>
  </si>
  <si>
    <t>Employé 25</t>
  </si>
  <si>
    <t>Employé 26</t>
  </si>
  <si>
    <t>Employé 27</t>
  </si>
  <si>
    <t>Employé 28</t>
  </si>
  <si>
    <t>Employé 29</t>
  </si>
  <si>
    <t>Employé 30</t>
  </si>
  <si>
    <t>Employé 31</t>
  </si>
  <si>
    <t>Employé 32</t>
  </si>
  <si>
    <t>Employé 33</t>
  </si>
  <si>
    <t>Employé 34</t>
  </si>
  <si>
    <t>Employé 35</t>
  </si>
  <si>
    <t>Employé 36</t>
  </si>
  <si>
    <t>Employé 37</t>
  </si>
  <si>
    <t>Employé 38</t>
  </si>
  <si>
    <t>Employé 39</t>
  </si>
  <si>
    <t>Employé 40</t>
  </si>
  <si>
    <t>Employé 41</t>
  </si>
  <si>
    <t>Employé 42</t>
  </si>
  <si>
    <t>Employé 43</t>
  </si>
  <si>
    <t>Employé 44</t>
  </si>
  <si>
    <t>Employé 45</t>
  </si>
  <si>
    <t>Employé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</si>
</sst>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0]0;General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pivotButton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5" fillId="6" borderId="5" xfId="0" applyFont="1" applyFill="1" applyBorder="1"/>
    <xf numFmtId="0" fontId="6" fillId="0" borderId="5" xfId="0" applyFont="1" applyBorder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0" fillId="0" borderId="0" xfId="0" applyNumberFormat="1"/>
    <xf numFmtId="0" fontId="2" fillId="7" borderId="15" xfId="0" applyFont="1" applyFill="1" applyBorder="1"/>
    <xf numFmtId="0" fontId="6" fillId="0" borderId="0" xfId="0" applyFont="1"/>
    <xf numFmtId="0" fontId="0" fillId="15" borderId="0" xfId="0" applyFill="1" applyBorder="1" applyAlignment="1">
      <alignment horizontal="center"/>
    </xf>
    <xf numFmtId="14" fontId="0" fillId="15" borderId="0" xfId="0" applyNumberFormat="1" applyFill="1" applyBorder="1" applyAlignment="1">
      <alignment horizontal="center"/>
    </xf>
    <xf numFmtId="14" fontId="4" fillId="15" borderId="0" xfId="0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14" fontId="0" fillId="15" borderId="0" xfId="0" applyNumberFormat="1" applyFill="1" applyAlignment="1">
      <alignment horizontal="center"/>
    </xf>
    <xf numFmtId="0" fontId="0" fillId="15" borderId="0" xfId="0" applyFill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inden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10" borderId="16" xfId="0" applyFont="1" applyFill="1" applyBorder="1" applyAlignment="1">
      <alignment vertical="center"/>
    </xf>
    <xf numFmtId="0" fontId="9" fillId="11" borderId="16" xfId="0" applyFont="1" applyFill="1" applyBorder="1" applyAlignment="1">
      <alignment vertical="center"/>
    </xf>
    <xf numFmtId="0" fontId="9" fillId="12" borderId="16" xfId="0" applyFont="1" applyFill="1" applyBorder="1" applyAlignment="1">
      <alignment vertical="center"/>
    </xf>
    <xf numFmtId="0" fontId="9" fillId="13" borderId="16" xfId="0" applyFont="1" applyFill="1" applyBorder="1" applyAlignment="1">
      <alignment vertical="center"/>
    </xf>
    <xf numFmtId="0" fontId="9" fillId="14" borderId="0" xfId="0" applyFont="1" applyFill="1" applyAlignment="1">
      <alignment vertical="center"/>
    </xf>
    <xf numFmtId="0" fontId="11" fillId="0" borderId="0" xfId="0" applyFont="1"/>
    <xf numFmtId="0" fontId="6" fillId="16" borderId="5" xfId="0" applyFont="1" applyFill="1" applyBorder="1"/>
    <xf numFmtId="0" fontId="5" fillId="16" borderId="5" xfId="0" applyFont="1" applyFill="1" applyBorder="1"/>
    <xf numFmtId="2" fontId="0" fillId="0" borderId="0" xfId="0" applyNumberFormat="1" applyAlignment="1">
      <alignment horizontal="center"/>
    </xf>
    <xf numFmtId="0" fontId="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 wrapText="1"/>
    </xf>
    <xf numFmtId="0" fontId="14" fillId="15" borderId="17" xfId="0" applyFont="1" applyFill="1" applyBorder="1" applyProtection="1">
      <protection locked="0"/>
    </xf>
    <xf numFmtId="0" fontId="16" fillId="15" borderId="17" xfId="0" applyFont="1" applyFill="1" applyBorder="1" applyProtection="1">
      <protection locked="0"/>
    </xf>
    <xf numFmtId="0" fontId="16" fillId="0" borderId="0" xfId="0" applyFont="1" applyBorder="1"/>
    <xf numFmtId="0" fontId="5" fillId="6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NumberForma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NumberForma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0" fillId="15" borderId="0" xfId="0" applyFill="1" applyBorder="1" applyAlignment="1" applyProtection="1">
      <alignment horizontal="center"/>
    </xf>
    <xf numFmtId="0" fontId="10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</cellXfs>
  <cellStyles count="1">
    <cellStyle name="Standaard" xfId="0" builtinId="0"/>
  </cellStyles>
  <dxfs count="25"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relativeIndent="0" justifyLastLine="0" shrinkToFit="0" readingOrder="0"/>
      <protection locked="1" hidden="1"/>
    </dxf>
    <dxf>
      <alignment horizontal="center"/>
    </dxf>
    <dxf>
      <alignment horizontal="center"/>
    </dxf>
    <dxf>
      <alignment horizontal="center"/>
    </dxf>
    <dxf>
      <numFmt numFmtId="2" formatCode="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bottom" textRotation="0" wrapText="0" relativeIndent="0" justifyLastLine="0" shrinkToFit="0" readingOrder="0"/>
      <protection locked="1" hidden="1"/>
    </dxf>
    <dxf>
      <numFmt numFmtId="19" formatCode="d/mm/yyyy"/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top" textRotation="0" wrapText="0" indent="0" justifyLastLine="0" shrinkToFit="0" readingOrder="0"/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1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5.xml"/><Relationship Id="rId17" Type="http://schemas.openxmlformats.org/officeDocument/2006/relationships/worksheet" Target="worksheets/sheet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8.xml"/><Relationship Id="rId23" Type="http://schemas.openxmlformats.org/officeDocument/2006/relationships/styles" Target="styles.xml"/><Relationship Id="rId10" Type="http://schemas.openxmlformats.org/officeDocument/2006/relationships/chartsheet" Target="chartsheets/sheet6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l-BE"/>
              <a:t>Evolution</a:t>
            </a:r>
            <a:r>
              <a:rPr lang="nl-BE" baseline="0"/>
              <a:t> du personnel dans les</a:t>
            </a:r>
            <a:r>
              <a:rPr lang="nl-BE"/>
              <a:t> 0/3/5 ans</a:t>
            </a:r>
          </a:p>
        </c:rich>
      </c:tx>
      <c:layout>
        <c:manualLayout>
          <c:xMode val="edge"/>
          <c:yMode val="edge"/>
          <c:x val="0.17544369735891091"/>
          <c:y val="2.93706277533932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629322998831734E-2"/>
          <c:y val="8.2033253563501149E-2"/>
          <c:w val="0.75501092896822641"/>
          <c:h val="0.86541083280596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Staff'!$E$129:$E$130</c:f>
              <c:strCache>
                <c:ptCount val="2"/>
                <c:pt idx="0">
                  <c:v>Personnel</c:v>
                </c:pt>
                <c:pt idx="1">
                  <c:v>Aujourd'hui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Staff'!$D$131:$D$137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Staff'!$E$131:$E$137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9-4E2F-B080-CB0F7DEEFA8F}"/>
            </c:ext>
          </c:extLst>
        </c:ser>
        <c:ser>
          <c:idx val="1"/>
          <c:order val="1"/>
          <c:tx>
            <c:strRef>
              <c:f>'2. Staff'!$F$129:$F$130</c:f>
              <c:strCache>
                <c:ptCount val="2"/>
                <c:pt idx="0">
                  <c:v>Personnel</c:v>
                </c:pt>
                <c:pt idx="1">
                  <c:v>Dans les 3 ans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Staff'!$D$131:$D$137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Staff'!$F$131:$F$137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9-4E2F-B080-CB0F7DEEFA8F}"/>
            </c:ext>
          </c:extLst>
        </c:ser>
        <c:ser>
          <c:idx val="2"/>
          <c:order val="2"/>
          <c:tx>
            <c:strRef>
              <c:f>'2. Staff'!$G$129:$G$130</c:f>
              <c:strCache>
                <c:ptCount val="2"/>
                <c:pt idx="0">
                  <c:v>Personnel</c:v>
                </c:pt>
                <c:pt idx="1">
                  <c:v>Dans les 5 ans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Staff'!$D$131:$D$137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Staff'!$G$131:$G$137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9-4E2F-B080-CB0F7DEEFA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82848"/>
        <c:axId val="36784384"/>
      </c:barChart>
      <c:catAx>
        <c:axId val="367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784384"/>
        <c:crosses val="autoZero"/>
        <c:auto val="1"/>
        <c:lblAlgn val="ctr"/>
        <c:lblOffset val="100"/>
        <c:noMultiLvlLbl val="0"/>
      </c:catAx>
      <c:valAx>
        <c:axId val="3678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828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La pyramide des âges actuelle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888888888888893E-2"/>
          <c:y val="7.407407407407407E-2"/>
          <c:w val="0.7524667541557305"/>
          <c:h val="0.83309419655876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'T2'!$B$13</c:f>
              <c:strCache>
                <c:ptCount val="1"/>
                <c:pt idx="0">
                  <c:v>homme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802772334019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70-4DC0-86EE-7EF9113788A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'T2'!$A$14:$A$19</c:f>
              <c:strCache>
                <c:ptCount val="6"/>
                <c:pt idx="0">
                  <c:v>20-30 ans</c:v>
                </c:pt>
                <c:pt idx="1">
                  <c:v>30-45 ans</c:v>
                </c:pt>
                <c:pt idx="2">
                  <c:v>45-55 ans</c:v>
                </c:pt>
                <c:pt idx="3">
                  <c:v>55-60 ans</c:v>
                </c:pt>
                <c:pt idx="4">
                  <c:v>60+ ans</c:v>
                </c:pt>
                <c:pt idx="5">
                  <c:v>Total</c:v>
                </c:pt>
              </c:strCache>
            </c:strRef>
          </c:cat>
          <c:val>
            <c:numRef>
              <c:f>'T2'!$B$14:$B$19</c:f>
              <c:numCache>
                <c:formatCode>[&lt;0]0;General</c:formatCode>
                <c:ptCount val="6"/>
                <c:pt idx="0">
                  <c:v>-1</c:v>
                </c:pt>
                <c:pt idx="1">
                  <c:v>-4</c:v>
                </c:pt>
                <c:pt idx="2">
                  <c:v>-4</c:v>
                </c:pt>
                <c:pt idx="3">
                  <c:v>-7</c:v>
                </c:pt>
                <c:pt idx="4">
                  <c:v>-6</c:v>
                </c:pt>
                <c:pt idx="5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0-4DC0-86EE-7EF9113788AD}"/>
            </c:ext>
          </c:extLst>
        </c:ser>
        <c:ser>
          <c:idx val="1"/>
          <c:order val="1"/>
          <c:tx>
            <c:strRef>
              <c:f>'T2'!$C$13</c:f>
              <c:strCache>
                <c:ptCount val="1"/>
                <c:pt idx="0">
                  <c:v>femme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'T2'!$A$14:$A$19</c:f>
              <c:strCache>
                <c:ptCount val="6"/>
                <c:pt idx="0">
                  <c:v>20-30 ans</c:v>
                </c:pt>
                <c:pt idx="1">
                  <c:v>30-45 ans</c:v>
                </c:pt>
                <c:pt idx="2">
                  <c:v>45-55 ans</c:v>
                </c:pt>
                <c:pt idx="3">
                  <c:v>55-60 ans</c:v>
                </c:pt>
                <c:pt idx="4">
                  <c:v>60+ ans</c:v>
                </c:pt>
                <c:pt idx="5">
                  <c:v>Total</c:v>
                </c:pt>
              </c:strCache>
            </c:strRef>
          </c:cat>
          <c:val>
            <c:numRef>
              <c:f>'T2'!$C$14:$C$19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0-4DC0-86EE-7EF91137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67776"/>
        <c:axId val="40269312"/>
      </c:barChart>
      <c:catAx>
        <c:axId val="402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40269312"/>
        <c:crosses val="autoZero"/>
        <c:auto val="1"/>
        <c:lblAlgn val="ctr"/>
        <c:lblOffset val="100"/>
        <c:noMultiLvlLbl val="0"/>
      </c:catAx>
      <c:valAx>
        <c:axId val="40269312"/>
        <c:scaling>
          <c:orientation val="minMax"/>
        </c:scaling>
        <c:delete val="0"/>
        <c:axPos val="b"/>
        <c:majorGridlines/>
        <c:numFmt formatCode="[&lt;0]0;General" sourceLinked="1"/>
        <c:majorTickMark val="out"/>
        <c:minorTickMark val="none"/>
        <c:tickLblPos val="nextTo"/>
        <c:crossAx val="4026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8571306206431"/>
          <c:y val="0.4262452801766593"/>
          <c:w val="8.6922530643146534E-2"/>
          <c:h val="0.11177038276712006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l-BE"/>
              <a:t>Pyramide des âges dans les 3 ans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06596251702819"/>
          <c:y val="6.5034961453942233E-2"/>
          <c:w val="0.79652786092131989"/>
          <c:h val="0.8824091249155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'T3'!$B$13</c:f>
              <c:strCache>
                <c:ptCount val="1"/>
                <c:pt idx="0">
                  <c:v>homme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33131671018493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8B-4C63-B344-1251E96ACA9B}"/>
                </c:ext>
              </c:extLst>
            </c:dLbl>
            <c:dLbl>
              <c:idx val="3"/>
              <c:layout>
                <c:manualLayout>
                  <c:x val="-5.75972363692749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5-4FC1-A4B3-2CD3CA08E98B}"/>
                </c:ext>
              </c:extLst>
            </c:dLbl>
            <c:dLbl>
              <c:idx val="4"/>
              <c:layout>
                <c:manualLayout>
                  <c:x val="-4.6626334203698723E-2"/>
                  <c:y val="-2.0932277489478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4A-4C70-A0F1-B5495933556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'T3'!$A$14:$A$20</c:f>
              <c:strCache>
                <c:ptCount val="7"/>
                <c:pt idx="0">
                  <c:v> </c:v>
                </c:pt>
                <c:pt idx="1">
                  <c:v>20-30 ans</c:v>
                </c:pt>
                <c:pt idx="2">
                  <c:v>30-45 ans</c:v>
                </c:pt>
                <c:pt idx="3">
                  <c:v>45-55 ans</c:v>
                </c:pt>
                <c:pt idx="4">
                  <c:v>55-60 ans</c:v>
                </c:pt>
                <c:pt idx="5">
                  <c:v>60+ ans</c:v>
                </c:pt>
                <c:pt idx="6">
                  <c:v>Total</c:v>
                </c:pt>
              </c:strCache>
            </c:strRef>
          </c:cat>
          <c:val>
            <c:numRef>
              <c:f>'T3'!$B$14:$B$20</c:f>
              <c:numCache>
                <c:formatCode>[&lt;0]0;General</c:formatCode>
                <c:ptCount val="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-4</c:v>
                </c:pt>
                <c:pt idx="4">
                  <c:v>-7</c:v>
                </c:pt>
                <c:pt idx="5">
                  <c:v>-9</c:v>
                </c:pt>
                <c:pt idx="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5-4FC1-A4B3-2CD3CA08E98B}"/>
            </c:ext>
          </c:extLst>
        </c:ser>
        <c:ser>
          <c:idx val="1"/>
          <c:order val="1"/>
          <c:tx>
            <c:strRef>
              <c:f>'T3'!$C$13</c:f>
              <c:strCache>
                <c:ptCount val="1"/>
                <c:pt idx="0">
                  <c:v>femme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-9.1881305636700619E-2"/>
                  <c:y val="-2.0932277489478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4A-4C70-A0F1-B5495933556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'T3'!$A$14:$A$20</c:f>
              <c:strCache>
                <c:ptCount val="7"/>
                <c:pt idx="0">
                  <c:v> </c:v>
                </c:pt>
                <c:pt idx="1">
                  <c:v>20-30 ans</c:v>
                </c:pt>
                <c:pt idx="2">
                  <c:v>30-45 ans</c:v>
                </c:pt>
                <c:pt idx="3">
                  <c:v>45-55 ans</c:v>
                </c:pt>
                <c:pt idx="4">
                  <c:v>55-60 ans</c:v>
                </c:pt>
                <c:pt idx="5">
                  <c:v>60+ ans</c:v>
                </c:pt>
                <c:pt idx="6">
                  <c:v>Total</c:v>
                </c:pt>
              </c:strCache>
            </c:strRef>
          </c:cat>
          <c:val>
            <c:numRef>
              <c:f>'T3'!$C$14:$C$20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11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5-4FC1-A4B3-2CD3CA08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352384"/>
        <c:axId val="40362368"/>
      </c:barChart>
      <c:catAx>
        <c:axId val="4035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40362368"/>
        <c:crosses val="autoZero"/>
        <c:auto val="1"/>
        <c:lblAlgn val="ctr"/>
        <c:lblOffset val="100"/>
        <c:noMultiLvlLbl val="0"/>
      </c:catAx>
      <c:valAx>
        <c:axId val="40362368"/>
        <c:scaling>
          <c:orientation val="minMax"/>
        </c:scaling>
        <c:delete val="0"/>
        <c:axPos val="b"/>
        <c:majorGridlines/>
        <c:numFmt formatCode="[&lt;0]0;General" sourceLinked="1"/>
        <c:majorTickMark val="out"/>
        <c:minorTickMark val="none"/>
        <c:tickLblPos val="nextTo"/>
        <c:crossAx val="403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Pyramide des âges dans les 5 ans</a:t>
            </a:r>
            <a:endParaRPr lang="nl-BE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59515885987849"/>
          <c:y val="7.7622373348253323E-2"/>
          <c:w val="0.77599866457847899"/>
          <c:h val="0.869821713021218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'T4'!$B$13</c:f>
              <c:strCache>
                <c:ptCount val="1"/>
                <c:pt idx="0">
                  <c:v>homme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87986181846374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17-430D-840C-6F360C73404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'T4'!$A$14:$A$19</c:f>
              <c:strCache>
                <c:ptCount val="6"/>
                <c:pt idx="0">
                  <c:v> </c:v>
                </c:pt>
                <c:pt idx="1">
                  <c:v>20-30 ans</c:v>
                </c:pt>
                <c:pt idx="2">
                  <c:v>30-45 ans</c:v>
                </c:pt>
                <c:pt idx="3">
                  <c:v>45-55 ans</c:v>
                </c:pt>
                <c:pt idx="4">
                  <c:v>55-60 ans</c:v>
                </c:pt>
                <c:pt idx="5">
                  <c:v>Total</c:v>
                </c:pt>
              </c:strCache>
            </c:strRef>
          </c:cat>
          <c:val>
            <c:numRef>
              <c:f>'T4'!$B$14:$B$19</c:f>
              <c:numCache>
                <c:formatCode>[&lt;0]0;General</c:formatCode>
                <c:ptCount val="6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-4</c:v>
                </c:pt>
                <c:pt idx="4">
                  <c:v>-3</c:v>
                </c:pt>
                <c:pt idx="5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6-4E90-9EC4-F31038DDF636}"/>
            </c:ext>
          </c:extLst>
        </c:ser>
        <c:ser>
          <c:idx val="1"/>
          <c:order val="1"/>
          <c:tx>
            <c:strRef>
              <c:f>'T4'!$C$13</c:f>
              <c:strCache>
                <c:ptCount val="1"/>
                <c:pt idx="0">
                  <c:v>femme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'T4'!$A$14:$A$19</c:f>
              <c:strCache>
                <c:ptCount val="6"/>
                <c:pt idx="0">
                  <c:v> </c:v>
                </c:pt>
                <c:pt idx="1">
                  <c:v>20-30 ans</c:v>
                </c:pt>
                <c:pt idx="2">
                  <c:v>30-45 ans</c:v>
                </c:pt>
                <c:pt idx="3">
                  <c:v>45-55 ans</c:v>
                </c:pt>
                <c:pt idx="4">
                  <c:v>55-60 ans</c:v>
                </c:pt>
                <c:pt idx="5">
                  <c:v>Total</c:v>
                </c:pt>
              </c:strCache>
            </c:strRef>
          </c:cat>
          <c:val>
            <c:numRef>
              <c:f>'T4'!$C$14:$C$19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6-4E90-9EC4-F31038DD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392576"/>
        <c:axId val="40394112"/>
      </c:barChart>
      <c:catAx>
        <c:axId val="4039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40394112"/>
        <c:crosses val="autoZero"/>
        <c:auto val="1"/>
        <c:lblAlgn val="ctr"/>
        <c:lblOffset val="100"/>
        <c:noMultiLvlLbl val="0"/>
      </c:catAx>
      <c:valAx>
        <c:axId val="40394112"/>
        <c:scaling>
          <c:orientation val="minMax"/>
        </c:scaling>
        <c:delete val="0"/>
        <c:axPos val="b"/>
        <c:majorGridlines/>
        <c:numFmt formatCode="[&lt;0]0;General" sourceLinked="1"/>
        <c:majorTickMark val="out"/>
        <c:minorTickMark val="none"/>
        <c:tickLblPos val="nextTo"/>
        <c:crossAx val="4039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[Leeftijdsscan-TFTC - FR.xlsx]T5!Draaitabel7</c:name>
    <c:fmtId val="0"/>
  </c:pivotSource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Répartition du personnel par fonction </a:t>
            </a:r>
          </a:p>
        </c:rich>
      </c:tx>
      <c:layout>
        <c:manualLayout>
          <c:xMode val="edge"/>
          <c:yMode val="edge"/>
          <c:x val="0.32911194758241163"/>
          <c:y val="5.88643662588169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spPr>
          <a:effectLst>
            <a:outerShdw blurRad="40000" dist="23000" dir="5400000" rotWithShape="0">
              <a:schemeClr val="tx1">
                <a:alpha val="35000"/>
              </a:schemeClr>
            </a:outerShdw>
          </a:effectLst>
        </c:spPr>
        <c:marker>
          <c:symbol val="none"/>
        </c:marker>
      </c:pivotFmt>
      <c:pivotFmt>
        <c:idx val="53"/>
        <c:spPr>
          <a:solidFill>
            <a:schemeClr val="accent1"/>
          </a:solidFill>
          <a:effectLst>
            <a:outerShdw blurRad="40000" dist="23000" dir="5400000" rotWithShape="0">
              <a:schemeClr val="tx1">
                <a:alpha val="35000"/>
              </a:schemeClr>
            </a:outerShdw>
          </a:effectLst>
        </c:spP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9930016005927398E-2"/>
          <c:y val="3.3852286289875411E-2"/>
          <c:w val="0.86576424176383004"/>
          <c:h val="0.77262775595471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'T5'!$B$3:$B$4</c:f>
              <c:strCache>
                <c:ptCount val="1"/>
                <c:pt idx="0">
                  <c:v>20-30 ans</c:v>
                </c:pt>
              </c:strCache>
            </c:strRef>
          </c:tx>
          <c:invertIfNegative val="0"/>
          <c:cat>
            <c:strRef>
              <c:f>'T5'!$A$5:$A$11</c:f>
              <c:strCache>
                <c:ptCount val="6"/>
                <c:pt idx="0">
                  <c:v>Chef d'équipe</c:v>
                </c:pt>
                <c:pt idx="1">
                  <c:v>Employé d'entrepôt</c:v>
                </c:pt>
                <c:pt idx="2">
                  <c:v>Intérim</c:v>
                </c:pt>
                <c:pt idx="3">
                  <c:v>Opératuer de production</c:v>
                </c:pt>
                <c:pt idx="4">
                  <c:v>Responsable de linge</c:v>
                </c:pt>
                <c:pt idx="5">
                  <c:v>Technicien d'entretien</c:v>
                </c:pt>
              </c:strCache>
            </c:strRef>
          </c:cat>
          <c:val>
            <c:numRef>
              <c:f>'T5'!$B$5:$B$11</c:f>
              <c:numCache>
                <c:formatCode>General</c:formatCode>
                <c:ptCount val="6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EF-47DE-A199-0B5D14FCAA31}"/>
            </c:ext>
          </c:extLst>
        </c:ser>
        <c:ser>
          <c:idx val="1"/>
          <c:order val="1"/>
          <c:tx>
            <c:strRef>
              <c:f>'T5'!$C$3:$C$4</c:f>
              <c:strCache>
                <c:ptCount val="1"/>
                <c:pt idx="0">
                  <c:v>30-45 ans</c:v>
                </c:pt>
              </c:strCache>
            </c:strRef>
          </c:tx>
          <c:invertIfNegative val="0"/>
          <c:cat>
            <c:strRef>
              <c:f>'T5'!$A$5:$A$11</c:f>
              <c:strCache>
                <c:ptCount val="6"/>
                <c:pt idx="0">
                  <c:v>Chef d'équipe</c:v>
                </c:pt>
                <c:pt idx="1">
                  <c:v>Employé d'entrepôt</c:v>
                </c:pt>
                <c:pt idx="2">
                  <c:v>Intérim</c:v>
                </c:pt>
                <c:pt idx="3">
                  <c:v>Opératuer de production</c:v>
                </c:pt>
                <c:pt idx="4">
                  <c:v>Responsable de linge</c:v>
                </c:pt>
                <c:pt idx="5">
                  <c:v>Technicien d'entretien</c:v>
                </c:pt>
              </c:strCache>
            </c:strRef>
          </c:cat>
          <c:val>
            <c:numRef>
              <c:f>'T5'!$C$5:$C$11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2EF-47DE-A199-0B5D14FCAA31}"/>
            </c:ext>
          </c:extLst>
        </c:ser>
        <c:ser>
          <c:idx val="2"/>
          <c:order val="2"/>
          <c:tx>
            <c:strRef>
              <c:f>'T5'!$D$3:$D$4</c:f>
              <c:strCache>
                <c:ptCount val="1"/>
                <c:pt idx="0">
                  <c:v>45-55 ans</c:v>
                </c:pt>
              </c:strCache>
            </c:strRef>
          </c:tx>
          <c:invertIfNegative val="0"/>
          <c:cat>
            <c:strRef>
              <c:f>'T5'!$A$5:$A$11</c:f>
              <c:strCache>
                <c:ptCount val="6"/>
                <c:pt idx="0">
                  <c:v>Chef d'équipe</c:v>
                </c:pt>
                <c:pt idx="1">
                  <c:v>Employé d'entrepôt</c:v>
                </c:pt>
                <c:pt idx="2">
                  <c:v>Intérim</c:v>
                </c:pt>
                <c:pt idx="3">
                  <c:v>Opératuer de production</c:v>
                </c:pt>
                <c:pt idx="4">
                  <c:v>Responsable de linge</c:v>
                </c:pt>
                <c:pt idx="5">
                  <c:v>Technicien d'entretien</c:v>
                </c:pt>
              </c:strCache>
            </c:strRef>
          </c:cat>
          <c:val>
            <c:numRef>
              <c:f>'T5'!$D$5:$D$11</c:f>
              <c:numCache>
                <c:formatCode>General</c:formatCode>
                <c:ptCount val="6"/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EF-47DE-A199-0B5D14FCAA31}"/>
            </c:ext>
          </c:extLst>
        </c:ser>
        <c:ser>
          <c:idx val="3"/>
          <c:order val="3"/>
          <c:tx>
            <c:strRef>
              <c:f>'T5'!$E$3:$E$4</c:f>
              <c:strCache>
                <c:ptCount val="1"/>
                <c:pt idx="0">
                  <c:v>55-60 ans</c:v>
                </c:pt>
              </c:strCache>
            </c:strRef>
          </c:tx>
          <c:invertIfNegative val="0"/>
          <c:cat>
            <c:strRef>
              <c:f>'T5'!$A$5:$A$11</c:f>
              <c:strCache>
                <c:ptCount val="6"/>
                <c:pt idx="0">
                  <c:v>Chef d'équipe</c:v>
                </c:pt>
                <c:pt idx="1">
                  <c:v>Employé d'entrepôt</c:v>
                </c:pt>
                <c:pt idx="2">
                  <c:v>Intérim</c:v>
                </c:pt>
                <c:pt idx="3">
                  <c:v>Opératuer de production</c:v>
                </c:pt>
                <c:pt idx="4">
                  <c:v>Responsable de linge</c:v>
                </c:pt>
                <c:pt idx="5">
                  <c:v>Technicien d'entretien</c:v>
                </c:pt>
              </c:strCache>
            </c:strRef>
          </c:cat>
          <c:val>
            <c:numRef>
              <c:f>'T5'!$E$5:$E$11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2EF-47DE-A199-0B5D14FCAA31}"/>
            </c:ext>
          </c:extLst>
        </c:ser>
        <c:ser>
          <c:idx val="4"/>
          <c:order val="4"/>
          <c:tx>
            <c:strRef>
              <c:f>'T5'!$F$3:$F$4</c:f>
              <c:strCache>
                <c:ptCount val="1"/>
                <c:pt idx="0">
                  <c:v>60+ ans</c:v>
                </c:pt>
              </c:strCache>
            </c:strRef>
          </c:tx>
          <c:invertIfNegative val="0"/>
          <c:cat>
            <c:strRef>
              <c:f>'T5'!$A$5:$A$11</c:f>
              <c:strCache>
                <c:ptCount val="6"/>
                <c:pt idx="0">
                  <c:v>Chef d'équipe</c:v>
                </c:pt>
                <c:pt idx="1">
                  <c:v>Employé d'entrepôt</c:v>
                </c:pt>
                <c:pt idx="2">
                  <c:v>Intérim</c:v>
                </c:pt>
                <c:pt idx="3">
                  <c:v>Opératuer de production</c:v>
                </c:pt>
                <c:pt idx="4">
                  <c:v>Responsable de linge</c:v>
                </c:pt>
                <c:pt idx="5">
                  <c:v>Technicien d'entretien</c:v>
                </c:pt>
              </c:strCache>
            </c:strRef>
          </c:cat>
          <c:val>
            <c:numRef>
              <c:f>'T5'!$F$5:$F$11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2EF-47DE-A199-0B5D14FCA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91744"/>
        <c:axId val="40593280"/>
      </c:barChart>
      <c:catAx>
        <c:axId val="4059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593280"/>
        <c:crosses val="autoZero"/>
        <c:auto val="1"/>
        <c:lblAlgn val="ctr"/>
        <c:lblOffset val="100"/>
        <c:noMultiLvlLbl val="0"/>
      </c:catAx>
      <c:valAx>
        <c:axId val="4059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91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pivotSource>
    <c:name>[Leeftijdsscan-TFTC - FR.xlsx]T6!Draaitabel8</c:name>
    <c:fmtId val="0"/>
  </c:pivotSource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l-BE"/>
              <a:t>Répartition par âge et par département</a:t>
            </a:r>
          </a:p>
        </c:rich>
      </c:tx>
      <c:layout>
        <c:manualLayout>
          <c:xMode val="edge"/>
          <c:yMode val="edge"/>
          <c:x val="0.30361053902007606"/>
          <c:y val="3.9771327230008646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'T6'!$B$3:$B$4</c:f>
              <c:strCache>
                <c:ptCount val="1"/>
                <c:pt idx="0">
                  <c:v>femme</c:v>
                </c:pt>
              </c:strCache>
            </c:strRef>
          </c:tx>
          <c:invertIfNegative val="0"/>
          <c:cat>
            <c:multiLvlStrRef>
              <c:f>'T6'!$A$5:$A$21</c:f>
              <c:multiLvlStrCache>
                <c:ptCount val="13"/>
                <c:lvl>
                  <c:pt idx="0">
                    <c:v>30-45 ans</c:v>
                  </c:pt>
                  <c:pt idx="1">
                    <c:v>45-55 ans</c:v>
                  </c:pt>
                  <c:pt idx="2">
                    <c:v>55-60 ans</c:v>
                  </c:pt>
                  <c:pt idx="3">
                    <c:v>60+ ans</c:v>
                  </c:pt>
                  <c:pt idx="4">
                    <c:v>20-30 ans</c:v>
                  </c:pt>
                  <c:pt idx="5">
                    <c:v>30-45 ans</c:v>
                  </c:pt>
                  <c:pt idx="6">
                    <c:v>45-55 ans</c:v>
                  </c:pt>
                  <c:pt idx="7">
                    <c:v>55-60 ans</c:v>
                  </c:pt>
                  <c:pt idx="8">
                    <c:v>60+ ans</c:v>
                  </c:pt>
                  <c:pt idx="9">
                    <c:v>30-45 ans</c:v>
                  </c:pt>
                  <c:pt idx="10">
                    <c:v>45-55 ans</c:v>
                  </c:pt>
                  <c:pt idx="11">
                    <c:v>55-60 ans</c:v>
                  </c:pt>
                  <c:pt idx="12">
                    <c:v>60+ ans</c:v>
                  </c:pt>
                </c:lvl>
                <c:lvl>
                  <c:pt idx="0">
                    <c:v>Emballage</c:v>
                  </c:pt>
                  <c:pt idx="4">
                    <c:v>Production</c:v>
                  </c:pt>
                  <c:pt idx="9">
                    <c:v>Service technique</c:v>
                  </c:pt>
                </c:lvl>
              </c:multiLvlStrCache>
            </c:multiLvlStrRef>
          </c:cat>
          <c:val>
            <c:numRef>
              <c:f>'T6'!$B$5:$B$21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5-43ED-B0EC-D3DFFD723ED5}"/>
            </c:ext>
          </c:extLst>
        </c:ser>
        <c:ser>
          <c:idx val="1"/>
          <c:order val="1"/>
          <c:tx>
            <c:strRef>
              <c:f>'T6'!$C$3:$C$4</c:f>
              <c:strCache>
                <c:ptCount val="1"/>
                <c:pt idx="0">
                  <c:v>homme</c:v>
                </c:pt>
              </c:strCache>
            </c:strRef>
          </c:tx>
          <c:invertIfNegative val="0"/>
          <c:cat>
            <c:multiLvlStrRef>
              <c:f>'T6'!$A$5:$A$21</c:f>
              <c:multiLvlStrCache>
                <c:ptCount val="13"/>
                <c:lvl>
                  <c:pt idx="0">
                    <c:v>30-45 ans</c:v>
                  </c:pt>
                  <c:pt idx="1">
                    <c:v>45-55 ans</c:v>
                  </c:pt>
                  <c:pt idx="2">
                    <c:v>55-60 ans</c:v>
                  </c:pt>
                  <c:pt idx="3">
                    <c:v>60+ ans</c:v>
                  </c:pt>
                  <c:pt idx="4">
                    <c:v>20-30 ans</c:v>
                  </c:pt>
                  <c:pt idx="5">
                    <c:v>30-45 ans</c:v>
                  </c:pt>
                  <c:pt idx="6">
                    <c:v>45-55 ans</c:v>
                  </c:pt>
                  <c:pt idx="7">
                    <c:v>55-60 ans</c:v>
                  </c:pt>
                  <c:pt idx="8">
                    <c:v>60+ ans</c:v>
                  </c:pt>
                  <c:pt idx="9">
                    <c:v>30-45 ans</c:v>
                  </c:pt>
                  <c:pt idx="10">
                    <c:v>45-55 ans</c:v>
                  </c:pt>
                  <c:pt idx="11">
                    <c:v>55-60 ans</c:v>
                  </c:pt>
                  <c:pt idx="12">
                    <c:v>60+ ans</c:v>
                  </c:pt>
                </c:lvl>
                <c:lvl>
                  <c:pt idx="0">
                    <c:v>Emballage</c:v>
                  </c:pt>
                  <c:pt idx="4">
                    <c:v>Production</c:v>
                  </c:pt>
                  <c:pt idx="9">
                    <c:v>Service technique</c:v>
                  </c:pt>
                </c:lvl>
              </c:multiLvlStrCache>
            </c:multiLvlStrRef>
          </c:cat>
          <c:val>
            <c:numRef>
              <c:f>'T6'!$C$5:$C$21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5-43ED-B0EC-D3DFFD72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00544"/>
        <c:axId val="40735104"/>
      </c:barChart>
      <c:catAx>
        <c:axId val="407005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0735104"/>
        <c:crosses val="autoZero"/>
        <c:auto val="1"/>
        <c:lblAlgn val="ctr"/>
        <c:lblOffset val="100"/>
        <c:noMultiLvlLbl val="0"/>
      </c:catAx>
      <c:valAx>
        <c:axId val="4073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70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[Leeftijdsscan-TFTC - FR.xlsx]T7!Draaitabel9</c:name>
    <c:fmtId val="0"/>
  </c:pivotSource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Moyenne d'âge par département</a:t>
            </a:r>
            <a:endParaRPr lang="en-US" baseline="0"/>
          </a:p>
        </c:rich>
      </c:tx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13298337708166E-2"/>
          <c:y val="0.21795166229221349"/>
          <c:w val="0.75541579177602758"/>
          <c:h val="0.689216608340623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'T7'!$B$3:$B$4</c:f>
              <c:strCache>
                <c:ptCount val="1"/>
                <c:pt idx="0">
                  <c:v>femme</c:v>
                </c:pt>
              </c:strCache>
            </c:strRef>
          </c:tx>
          <c:invertIfNegative val="0"/>
          <c:cat>
            <c:strRef>
              <c:f>'T7'!$A$5:$A$8</c:f>
              <c:strCache>
                <c:ptCount val="3"/>
                <c:pt idx="0">
                  <c:v>Emballage</c:v>
                </c:pt>
                <c:pt idx="1">
                  <c:v>Production</c:v>
                </c:pt>
                <c:pt idx="2">
                  <c:v>Service technique</c:v>
                </c:pt>
              </c:strCache>
            </c:strRef>
          </c:cat>
          <c:val>
            <c:numRef>
              <c:f>'T7'!$B$5:$B$8</c:f>
              <c:numCache>
                <c:formatCode>0.00</c:formatCode>
                <c:ptCount val="3"/>
                <c:pt idx="0">
                  <c:v>53.571428571428569</c:v>
                </c:pt>
                <c:pt idx="1">
                  <c:v>56.166666666666664</c:v>
                </c:pt>
                <c:pt idx="2">
                  <c:v>58.666666666666664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BE4-AA28-6DD0C6E56884}"/>
            </c:ext>
          </c:extLst>
        </c:ser>
        <c:ser>
          <c:idx val="1"/>
          <c:order val="1"/>
          <c:tx>
            <c:strRef>
              <c:f>'T7'!$C$3:$C$4</c:f>
              <c:strCache>
                <c:ptCount val="1"/>
                <c:pt idx="0">
                  <c:v>homme</c:v>
                </c:pt>
              </c:strCache>
            </c:strRef>
          </c:tx>
          <c:invertIfNegative val="0"/>
          <c:cat>
            <c:strRef>
              <c:f>'T7'!$A$5:$A$8</c:f>
              <c:strCache>
                <c:ptCount val="3"/>
                <c:pt idx="0">
                  <c:v>Emballage</c:v>
                </c:pt>
                <c:pt idx="1">
                  <c:v>Production</c:v>
                </c:pt>
                <c:pt idx="2">
                  <c:v>Service technique</c:v>
                </c:pt>
              </c:strCache>
            </c:strRef>
          </c:cat>
          <c:val>
            <c:numRef>
              <c:f>'T7'!$C$5:$C$8</c:f>
              <c:numCache>
                <c:formatCode>0.00</c:formatCode>
                <c:ptCount val="3"/>
                <c:pt idx="0">
                  <c:v>58.428571428571431</c:v>
                </c:pt>
                <c:pt idx="1">
                  <c:v>53.272727272727273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9-4BE4-AA28-6DD0C6E5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361728"/>
        <c:axId val="36363264"/>
        <c:axId val="0"/>
      </c:bar3DChart>
      <c:catAx>
        <c:axId val="3636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363264"/>
        <c:crosses val="autoZero"/>
        <c:auto val="1"/>
        <c:lblAlgn val="ctr"/>
        <c:lblOffset val="100"/>
        <c:noMultiLvlLbl val="0"/>
      </c:catAx>
      <c:valAx>
        <c:axId val="3636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36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9"/>
  </sheetPr>
  <sheetViews>
    <sheetView zoomScale="119" workbookViewId="0" zoomToFit="1"/>
  </sheetViews>
  <sheetProtection algorithmName="SHA-512" hashValue="Z6IYzNsJKKRqeuZtuWZ2APmrf+vrPwSRjoaUhtmMZRu8aAQ3EXtZjUyjrWZV59Av5BkgCZJxjksgl3emMhnzpw==" saltValue="V9BIaDwysOMwfCz19wGalQ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8"/>
  </sheetPr>
  <sheetViews>
    <sheetView tabSelected="1" zoomScale="119" workbookViewId="0" zoomToFit="1"/>
  </sheetViews>
  <sheetProtection algorithmName="SHA-512" hashValue="gWpJybTW/NC5w2fURPNVdth4FGNMdg21Sq/xrGGWL8aB+8xKmgfB95EEkkXHuwf8JoynIDPc6y0rFVb3XwTEcw==" saltValue="inbxU1uwNyyZsJSZ+rIYnw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7"/>
  </sheetPr>
  <sheetViews>
    <sheetView zoomScale="119" workbookViewId="0" zoomToFit="1"/>
  </sheetViews>
  <sheetProtection algorithmName="SHA-512" hashValue="tppAtEJ+GQpT5S9PrdD2+x9ukxvNc1v7zwVcjjTbt8xL7Y0akdh4pQZYxrBD6rMXp21RSb+Q4ifYRDRnTEfwFA==" saltValue="jt8X/JBZ2xNO/Vvy+WYxEA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5"/>
  </sheetPr>
  <sheetViews>
    <sheetView zoomScale="119" workbookViewId="0" zoomToFit="1"/>
  </sheetViews>
  <sheetProtection algorithmName="SHA-512" hashValue="2+opnOUoebzaavVjC+eQG6ubQGUeK5UcyrHrYtlSx96sAc1ILJXLpGS1HFzGil0f04zBhJgj2wna1UFbYwZwFA==" saltValue="0CPxUEaSPDqC1oXEtcmzwQ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996633"/>
  </sheetPr>
  <sheetViews>
    <sheetView zoomScale="119" workbookViewId="0" zoomToFit="1"/>
  </sheetViews>
  <sheetProtection algorithmName="SHA-512" hashValue="8Qr/Ff1Q8g3y2rPP3L1RiAMcaLv1A5/L2y2hrXMcL2Oa8ssoXSnGcoBAaRgxGqZPAEy/q4dh91tFVYJ8k4nfxA==" saltValue="40i61SfA08XrtwfMkVBfZA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theme="3"/>
  </sheetPr>
  <sheetViews>
    <sheetView zoomScale="119" workbookViewId="0" zoomToFit="1"/>
  </sheetViews>
  <sheetProtection algorithmName="SHA-512" hashValue="c62K6HpdhoPBmOIJLQ46iEuQ2BOlqGdB3ITL3SCIrvL4CA9M/rPO4ZVhrt6PaDBHPVEyJDI1GvXtApejB/HCtQ==" saltValue="JZiv0PBDIT504+5xG1XGxg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FF00"/>
  </sheetPr>
  <sheetViews>
    <sheetView zoomScale="119" workbookViewId="0" zoomToFit="1"/>
  </sheetViews>
  <sheetProtection algorithmName="SHA-512" hashValue="imM6eyurAbY6I76sz9BlIjr0gdKOnQQLvqpquIGcMK/cZmKQyilkY+kG7HEaBLZ8h6md3V1vrpl2zoI24j32hw==" saltValue="8WmxQ+7lNFq1mFaUad1gqg==" spinCount="100000" content="1" object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11</xdr:row>
      <xdr:rowOff>72390</xdr:rowOff>
    </xdr:from>
    <xdr:to>
      <xdr:col>10</xdr:col>
      <xdr:colOff>217170</xdr:colOff>
      <xdr:row>26</xdr:row>
      <xdr:rowOff>45720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5245" y="2996565"/>
          <a:ext cx="8115300" cy="2830830"/>
          <a:chOff x="184785" y="3089910"/>
          <a:chExt cx="8353425" cy="2716530"/>
        </a:xfrm>
      </xdr:grpSpPr>
      <xdr:pic>
        <xdr:nvPicPr>
          <xdr:cNvPr id="2049" name="Picture 1" descr="C:\Users\lrue\AppData\Local\Temp\SNAGHTML6944de.PNG">
            <a:extLst>
              <a:ext uri="{FF2B5EF4-FFF2-40B4-BE49-F238E27FC236}">
                <a16:creationId xmlns:a16="http://schemas.microsoft.com/office/drawing/2014/main" id="{00000000-0008-0000-0000-000001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3571" r="37555" b="80495"/>
          <a:stretch>
            <a:fillRect/>
          </a:stretch>
        </xdr:blipFill>
        <xdr:spPr bwMode="auto">
          <a:xfrm>
            <a:off x="184785" y="3089910"/>
            <a:ext cx="8353425" cy="1066800"/>
          </a:xfrm>
          <a:prstGeom prst="rect">
            <a:avLst/>
          </a:prstGeom>
          <a:noFill/>
        </xdr:spPr>
      </xdr:pic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3299460" y="3939540"/>
            <a:ext cx="7620" cy="762000"/>
          </a:xfrm>
          <a:prstGeom prst="straightConnector1">
            <a:avLst/>
          </a:prstGeom>
          <a:ln w="476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0" name="Picture 1" descr="C:\Users\lrue\AppData\Local\Temp\SNAGHTML6944de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20677" t="3571" r="71861" b="80495"/>
          <a:stretch>
            <a:fillRect/>
          </a:stretch>
        </xdr:blipFill>
        <xdr:spPr bwMode="auto">
          <a:xfrm>
            <a:off x="3002280" y="4739640"/>
            <a:ext cx="998220" cy="106680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2</xdr:row>
      <xdr:rowOff>34038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2B4B52B-78C2-2ED9-70CF-FC62E2BB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024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200025</xdr:colOff>
      <xdr:row>2</xdr:row>
      <xdr:rowOff>81663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22EA2B-AF30-4771-8586-4A9E440D6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000125" cy="1024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1066800</xdr:colOff>
      <xdr:row>2</xdr:row>
      <xdr:rowOff>62613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8CE7ADD-7096-44FF-B447-A53C9C1CA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000125" cy="1024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1193377</xdr:colOff>
      <xdr:row>123</xdr:row>
      <xdr:rowOff>175896</xdr:rowOff>
    </xdr:from>
    <xdr:to>
      <xdr:col>8</xdr:col>
      <xdr:colOff>164677</xdr:colOff>
      <xdr:row>126</xdr:row>
      <xdr:rowOff>150496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5382789" y="7616509"/>
          <a:ext cx="517525" cy="55626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  <xdr:oneCellAnchor>
    <xdr:from>
      <xdr:col>1</xdr:col>
      <xdr:colOff>450004</xdr:colOff>
      <xdr:row>126</xdr:row>
      <xdr:rowOff>104775</xdr:rowOff>
    </xdr:from>
    <xdr:ext cx="6899838" cy="31149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069254" y="24307800"/>
          <a:ext cx="689983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BE" sz="1400" b="1"/>
            <a:t>Cette zone est entièrement automatisée, tous les calculs sont effectués automatiquement.</a:t>
          </a:r>
          <a:endParaRPr lang="nl-BE" sz="1400" b="1" baseline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0861" cy="60671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server\public\07%20R&amp;D\2.%20TOOLS%20&amp;%20PRODUCTEN\Moniteur%20ages%20demo\MC%20ages%20d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"/>
      <sheetName val="liste graphique&amp;tableau"/>
      <sheetName val="Fonction"/>
      <sheetName val="personnel"/>
      <sheetName val="G1 "/>
      <sheetName val="G2"/>
      <sheetName val="G3"/>
      <sheetName val="G4"/>
      <sheetName val="G5"/>
      <sheetName val="G6"/>
      <sheetName val="G7"/>
      <sheetName val="T1"/>
      <sheetName val="T2"/>
      <sheetName val="T3"/>
      <sheetName val="T4"/>
      <sheetName val="T5"/>
      <sheetName val="T6"/>
      <sheetName val="T7"/>
    </sheetNames>
    <sheetDataSet>
      <sheetData sheetId="0"/>
      <sheetData sheetId="1"/>
      <sheetData sheetId="2">
        <row r="2">
          <cell r="C2" t="str">
            <v>Conducteur de Ligne</v>
          </cell>
          <cell r="D2" t="str">
            <v>Fabrication</v>
          </cell>
        </row>
        <row r="3">
          <cell r="C3" t="str">
            <v>Opérateur de production</v>
          </cell>
          <cell r="D3" t="str">
            <v>Conditionnement</v>
          </cell>
        </row>
        <row r="4">
          <cell r="C4" t="str">
            <v>Cariste</v>
          </cell>
          <cell r="D4" t="str">
            <v>Maintenance</v>
          </cell>
        </row>
        <row r="5">
          <cell r="C5" t="str">
            <v>Chef d'équipe</v>
          </cell>
          <cell r="D5" t="str">
            <v>Département1</v>
          </cell>
        </row>
        <row r="6">
          <cell r="C6" t="str">
            <v>Aget de Maintenance</v>
          </cell>
          <cell r="D6" t="str">
            <v>Département2</v>
          </cell>
        </row>
        <row r="7">
          <cell r="C7" t="str">
            <v>Intérimaire</v>
          </cell>
          <cell r="D7" t="str">
            <v>Département3</v>
          </cell>
        </row>
        <row r="8">
          <cell r="C8" t="str">
            <v>Fonction1</v>
          </cell>
          <cell r="D8" t="str">
            <v>Département4</v>
          </cell>
        </row>
        <row r="9">
          <cell r="C9" t="str">
            <v>Fonction2</v>
          </cell>
        </row>
        <row r="10">
          <cell r="C10" t="str">
            <v>Fonction3</v>
          </cell>
        </row>
        <row r="11">
          <cell r="C11" t="str">
            <v>Fonction4</v>
          </cell>
        </row>
        <row r="12">
          <cell r="C12" t="str">
            <v>Fonction5</v>
          </cell>
        </row>
        <row r="13">
          <cell r="C13" t="str">
            <v>Fonction6</v>
          </cell>
        </row>
        <row r="14">
          <cell r="C14" t="str">
            <v>Fonction7</v>
          </cell>
        </row>
        <row r="15">
          <cell r="C15" t="str">
            <v>Fonction8</v>
          </cell>
        </row>
        <row r="16">
          <cell r="C16" t="str">
            <v>Fonction9</v>
          </cell>
        </row>
        <row r="17">
          <cell r="C17" t="str">
            <v>Fonction10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derik" refreshedDate="44819.617575810182" createdVersion="8" refreshedVersion="8" minRefreshableVersion="3" recordCount="123" xr:uid="{F4818F22-4BF9-47D8-B772-0CE5985B186A}">
  <cacheSource type="worksheet">
    <worksheetSource name="Tableau1"/>
  </cacheSource>
  <cacheFields count="11">
    <cacheField name="Personnel" numFmtId="0">
      <sharedItems containsBlank="1"/>
    </cacheField>
    <cacheField name="Date de naissance" numFmtId="14">
      <sharedItems containsNonDate="0" containsDate="1" containsString="0" containsBlank="1" minDate="1950-06-10T00:00:00" maxDate="2003-06-05T00:00:00"/>
    </cacheField>
    <cacheField name="Âge" numFmtId="0">
      <sharedItems containsMixedTypes="1" containsNumber="1" containsInteger="1" minValue="19" maxValue="72"/>
    </cacheField>
    <cacheField name="Groupe d'âge actuel" numFmtId="0">
      <sharedItems count="7">
        <s v="55-60 ans"/>
        <s v="30-45 ans"/>
        <s v="60+ ans"/>
        <s v="45-55 ans"/>
        <s v="20-30 ans"/>
        <s v="15-20 ans"/>
        <s v=" "/>
      </sharedItems>
    </cacheField>
    <cacheField name="Âge +3" numFmtId="0">
      <sharedItems containsMixedTypes="1" containsNumber="1" containsInteger="1" minValue="22" maxValue="75"/>
    </cacheField>
    <cacheField name="Dans le 3 ans" numFmtId="0">
      <sharedItems count="6">
        <s v="60+ ans"/>
        <s v="45-55 ans"/>
        <s v="55-60 ans"/>
        <s v="30-45 ans"/>
        <s v="20-30 ans"/>
        <s v=" "/>
      </sharedItems>
    </cacheField>
    <cacheField name="Âge +5" numFmtId="0">
      <sharedItems containsMixedTypes="1" containsNumber="1" containsInteger="1" minValue="24" maxValue="77"/>
    </cacheField>
    <cacheField name="Dans le 5 ans" numFmtId="0">
      <sharedItems count="6">
        <s v="60+ ans"/>
        <s v="45-55 ans"/>
        <s v="55-60 ans"/>
        <s v="30-45 ans"/>
        <s v="20-30 ans"/>
        <s v=" "/>
      </sharedItems>
    </cacheField>
    <cacheField name="Genre" numFmtId="0">
      <sharedItems containsBlank="1" count="5">
        <s v="femme"/>
        <s v="homme"/>
        <m/>
        <s v="vrouw" u="1"/>
        <s v="man" u="1"/>
      </sharedItems>
    </cacheField>
    <cacheField name="Function " numFmtId="0">
      <sharedItems containsBlank="1" count="7">
        <s v="Responsable de linge"/>
        <s v="Opératuer de production"/>
        <s v="Technicien d'entretien"/>
        <s v="Employé d'entrepôt"/>
        <s v="Intérim"/>
        <s v="Chef d'équipe"/>
        <m/>
      </sharedItems>
    </cacheField>
    <cacheField name="Département" numFmtId="0">
      <sharedItems containsBlank="1" count="4">
        <s v="Production"/>
        <s v="Emballage"/>
        <s v="Service techniqu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s v="Employé 1"/>
    <d v="1964-06-25T00:00:00"/>
    <n v="58"/>
    <x v="0"/>
    <n v="61"/>
    <x v="0"/>
    <n v="63"/>
    <x v="0"/>
    <x v="0"/>
    <x v="0"/>
    <x v="0"/>
  </r>
  <r>
    <s v="Employé 2"/>
    <d v="1979-07-31T00:00:00"/>
    <n v="43"/>
    <x v="1"/>
    <n v="46"/>
    <x v="1"/>
    <n v="48"/>
    <x v="1"/>
    <x v="1"/>
    <x v="0"/>
    <x v="1"/>
  </r>
  <r>
    <s v="Employé 3"/>
    <d v="1967-01-29T00:00:00"/>
    <n v="55"/>
    <x v="0"/>
    <n v="58"/>
    <x v="2"/>
    <n v="60"/>
    <x v="0"/>
    <x v="1"/>
    <x v="0"/>
    <x v="2"/>
  </r>
  <r>
    <s v="Employé 4"/>
    <d v="1962-03-19T00:00:00"/>
    <n v="60"/>
    <x v="2"/>
    <n v="63"/>
    <x v="0"/>
    <n v="65"/>
    <x v="0"/>
    <x v="0"/>
    <x v="0"/>
    <x v="1"/>
  </r>
  <r>
    <s v="Employé 5"/>
    <d v="1976-12-13T00:00:00"/>
    <n v="45"/>
    <x v="3"/>
    <n v="48"/>
    <x v="1"/>
    <n v="50"/>
    <x v="1"/>
    <x v="0"/>
    <x v="0"/>
    <x v="1"/>
  </r>
  <r>
    <s v="Employé 6"/>
    <d v="1977-10-01T00:00:00"/>
    <n v="44"/>
    <x v="1"/>
    <n v="47"/>
    <x v="1"/>
    <n v="49"/>
    <x v="1"/>
    <x v="0"/>
    <x v="0"/>
    <x v="1"/>
  </r>
  <r>
    <s v="Employé 7"/>
    <d v="1957-10-02T00:00:00"/>
    <n v="64"/>
    <x v="2"/>
    <n v="67"/>
    <x v="0"/>
    <n v="69"/>
    <x v="0"/>
    <x v="0"/>
    <x v="0"/>
    <x v="1"/>
  </r>
  <r>
    <s v="Employé 8"/>
    <d v="1967-03-30T00:00:00"/>
    <n v="55"/>
    <x v="0"/>
    <n v="58"/>
    <x v="2"/>
    <n v="60"/>
    <x v="0"/>
    <x v="0"/>
    <x v="1"/>
    <x v="0"/>
  </r>
  <r>
    <s v="Employé 9"/>
    <d v="1957-03-31T00:00:00"/>
    <n v="65"/>
    <x v="2"/>
    <n v="68"/>
    <x v="0"/>
    <n v="70"/>
    <x v="0"/>
    <x v="1"/>
    <x v="1"/>
    <x v="0"/>
  </r>
  <r>
    <s v="Employé 10"/>
    <d v="1967-04-01T00:00:00"/>
    <n v="55"/>
    <x v="0"/>
    <n v="58"/>
    <x v="2"/>
    <n v="60"/>
    <x v="0"/>
    <x v="1"/>
    <x v="1"/>
    <x v="0"/>
  </r>
  <r>
    <s v="Employé 11"/>
    <d v="1956-04-02T00:00:00"/>
    <n v="66"/>
    <x v="2"/>
    <n v="69"/>
    <x v="0"/>
    <n v="71"/>
    <x v="0"/>
    <x v="1"/>
    <x v="2"/>
    <x v="0"/>
  </r>
  <r>
    <s v="Employé 12"/>
    <d v="1964-07-15T00:00:00"/>
    <n v="58"/>
    <x v="0"/>
    <n v="61"/>
    <x v="0"/>
    <n v="63"/>
    <x v="0"/>
    <x v="0"/>
    <x v="1"/>
    <x v="1"/>
  </r>
  <r>
    <s v="Employé 13"/>
    <d v="1956-02-24T00:00:00"/>
    <n v="66"/>
    <x v="2"/>
    <n v="69"/>
    <x v="0"/>
    <n v="71"/>
    <x v="0"/>
    <x v="0"/>
    <x v="3"/>
    <x v="2"/>
  </r>
  <r>
    <s v="Employé 14"/>
    <d v="1951-07-04T00:00:00"/>
    <n v="71"/>
    <x v="2"/>
    <n v="74"/>
    <x v="0"/>
    <n v="76"/>
    <x v="0"/>
    <x v="0"/>
    <x v="3"/>
    <x v="1"/>
  </r>
  <r>
    <s v="Employé 15"/>
    <d v="1962-05-27T00:00:00"/>
    <n v="60"/>
    <x v="2"/>
    <n v="63"/>
    <x v="0"/>
    <n v="65"/>
    <x v="0"/>
    <x v="0"/>
    <x v="3"/>
    <x v="1"/>
  </r>
  <r>
    <s v="Employé 16"/>
    <d v="1979-10-27T00:00:00"/>
    <n v="42"/>
    <x v="1"/>
    <n v="45"/>
    <x v="1"/>
    <n v="47"/>
    <x v="1"/>
    <x v="0"/>
    <x v="3"/>
    <x v="1"/>
  </r>
  <r>
    <s v="Employé 17"/>
    <d v="1969-12-31T00:00:00"/>
    <n v="52"/>
    <x v="3"/>
    <n v="55"/>
    <x v="2"/>
    <n v="57"/>
    <x v="2"/>
    <x v="1"/>
    <x v="2"/>
    <x v="2"/>
  </r>
  <r>
    <s v="Employé 18"/>
    <d v="1970-01-01T00:00:00"/>
    <n v="52"/>
    <x v="3"/>
    <n v="55"/>
    <x v="2"/>
    <n v="57"/>
    <x v="2"/>
    <x v="1"/>
    <x v="4"/>
    <x v="0"/>
  </r>
  <r>
    <s v="Employé 19"/>
    <d v="1964-07-10T00:00:00"/>
    <n v="58"/>
    <x v="0"/>
    <n v="61"/>
    <x v="0"/>
    <n v="63"/>
    <x v="0"/>
    <x v="1"/>
    <x v="4"/>
    <x v="0"/>
  </r>
  <r>
    <s v="Employé 20"/>
    <d v="1970-04-03T00:00:00"/>
    <n v="52"/>
    <x v="3"/>
    <n v="55"/>
    <x v="2"/>
    <n v="57"/>
    <x v="2"/>
    <x v="1"/>
    <x v="4"/>
    <x v="0"/>
  </r>
  <r>
    <s v="Employé 21"/>
    <d v="1980-05-30T00:00:00"/>
    <n v="42"/>
    <x v="1"/>
    <n v="45"/>
    <x v="1"/>
    <n v="47"/>
    <x v="1"/>
    <x v="1"/>
    <x v="5"/>
    <x v="0"/>
  </r>
  <r>
    <s v="Employé 22"/>
    <d v="1960-03-06T00:00:00"/>
    <n v="62"/>
    <x v="2"/>
    <n v="65"/>
    <x v="0"/>
    <n v="67"/>
    <x v="0"/>
    <x v="1"/>
    <x v="5"/>
    <x v="1"/>
  </r>
  <r>
    <s v="Employé 23"/>
    <d v="1967-04-02T00:00:00"/>
    <n v="55"/>
    <x v="0"/>
    <n v="58"/>
    <x v="2"/>
    <n v="60"/>
    <x v="0"/>
    <x v="1"/>
    <x v="1"/>
    <x v="0"/>
  </r>
  <r>
    <s v="Employé 24"/>
    <d v="1964-07-15T00:00:00"/>
    <n v="58"/>
    <x v="0"/>
    <n v="61"/>
    <x v="0"/>
    <n v="63"/>
    <x v="0"/>
    <x v="1"/>
    <x v="1"/>
    <x v="0"/>
  </r>
  <r>
    <s v="Employé 25"/>
    <d v="1956-02-24T00:00:00"/>
    <n v="66"/>
    <x v="2"/>
    <n v="69"/>
    <x v="0"/>
    <n v="71"/>
    <x v="0"/>
    <x v="0"/>
    <x v="5"/>
    <x v="1"/>
  </r>
  <r>
    <s v="Employé 26"/>
    <d v="1971-04-13T00:00:00"/>
    <n v="51"/>
    <x v="3"/>
    <n v="54"/>
    <x v="1"/>
    <n v="56"/>
    <x v="2"/>
    <x v="0"/>
    <x v="0"/>
    <x v="0"/>
  </r>
  <r>
    <s v="Employé 27"/>
    <d v="1963-10-07T00:00:00"/>
    <n v="58"/>
    <x v="0"/>
    <n v="61"/>
    <x v="0"/>
    <n v="63"/>
    <x v="0"/>
    <x v="1"/>
    <x v="0"/>
    <x v="1"/>
  </r>
  <r>
    <s v="Employé 28"/>
    <d v="1956-04-22T00:00:00"/>
    <n v="66"/>
    <x v="2"/>
    <n v="69"/>
    <x v="0"/>
    <n v="71"/>
    <x v="0"/>
    <x v="1"/>
    <x v="0"/>
    <x v="1"/>
  </r>
  <r>
    <s v="Employé 29"/>
    <d v="1979-03-23T00:00:00"/>
    <n v="43"/>
    <x v="1"/>
    <n v="46"/>
    <x v="1"/>
    <n v="48"/>
    <x v="1"/>
    <x v="0"/>
    <x v="3"/>
    <x v="1"/>
  </r>
  <r>
    <s v="Employé 30"/>
    <d v="1966-01-09T00:00:00"/>
    <n v="56"/>
    <x v="0"/>
    <n v="59"/>
    <x v="2"/>
    <n v="61"/>
    <x v="0"/>
    <x v="1"/>
    <x v="1"/>
    <x v="0"/>
  </r>
  <r>
    <s v="Employé 31"/>
    <d v="1973-10-26T00:00:00"/>
    <n v="48"/>
    <x v="3"/>
    <n v="51"/>
    <x v="1"/>
    <n v="53"/>
    <x v="1"/>
    <x v="0"/>
    <x v="1"/>
    <x v="0"/>
  </r>
  <r>
    <s v="Employé 32"/>
    <d v="1950-06-10T00:00:00"/>
    <n v="72"/>
    <x v="2"/>
    <n v="75"/>
    <x v="0"/>
    <n v="77"/>
    <x v="0"/>
    <x v="1"/>
    <x v="1"/>
    <x v="1"/>
  </r>
  <r>
    <s v="Employé 33"/>
    <d v="1955-04-09T00:00:00"/>
    <n v="67"/>
    <x v="2"/>
    <n v="70"/>
    <x v="0"/>
    <n v="72"/>
    <x v="0"/>
    <x v="0"/>
    <x v="3"/>
    <x v="0"/>
  </r>
  <r>
    <s v="Employé 34"/>
    <d v="1964-04-21T00:00:00"/>
    <n v="58"/>
    <x v="0"/>
    <n v="61"/>
    <x v="0"/>
    <n v="63"/>
    <x v="0"/>
    <x v="0"/>
    <x v="0"/>
    <x v="0"/>
  </r>
  <r>
    <s v="Employé 35"/>
    <d v="1971-07-04T00:00:00"/>
    <n v="51"/>
    <x v="3"/>
    <n v="54"/>
    <x v="1"/>
    <n v="56"/>
    <x v="2"/>
    <x v="0"/>
    <x v="0"/>
    <x v="1"/>
  </r>
  <r>
    <s v="Employé 36"/>
    <d v="1962-05-27T00:00:00"/>
    <n v="60"/>
    <x v="2"/>
    <n v="63"/>
    <x v="0"/>
    <n v="65"/>
    <x v="0"/>
    <x v="1"/>
    <x v="0"/>
    <x v="1"/>
  </r>
  <r>
    <s v="Employé 37"/>
    <d v="1979-10-27T00:00:00"/>
    <n v="42"/>
    <x v="1"/>
    <n v="45"/>
    <x v="1"/>
    <n v="47"/>
    <x v="1"/>
    <x v="0"/>
    <x v="4"/>
    <x v="1"/>
  </r>
  <r>
    <s v="Employé 38"/>
    <d v="1969-12-31T00:00:00"/>
    <n v="52"/>
    <x v="3"/>
    <n v="55"/>
    <x v="2"/>
    <n v="57"/>
    <x v="2"/>
    <x v="0"/>
    <x v="4"/>
    <x v="1"/>
  </r>
  <r>
    <s v="Employé 39"/>
    <d v="1970-01-25T00:00:00"/>
    <n v="52"/>
    <x v="3"/>
    <n v="55"/>
    <x v="2"/>
    <n v="57"/>
    <x v="2"/>
    <x v="0"/>
    <x v="4"/>
    <x v="1"/>
  </r>
  <r>
    <s v="Employé 40"/>
    <d v="1973-10-12T00:00:00"/>
    <n v="48"/>
    <x v="3"/>
    <n v="51"/>
    <x v="1"/>
    <n v="53"/>
    <x v="1"/>
    <x v="1"/>
    <x v="4"/>
    <x v="1"/>
  </r>
  <r>
    <s v="Employé 41"/>
    <d v="1963-09-18T00:00:00"/>
    <n v="58"/>
    <x v="0"/>
    <n v="61"/>
    <x v="0"/>
    <n v="63"/>
    <x v="0"/>
    <x v="0"/>
    <x v="5"/>
    <x v="2"/>
  </r>
  <r>
    <s v="Employé 42"/>
    <d v="1970-08-20T00:00:00"/>
    <n v="52"/>
    <x v="3"/>
    <n v="55"/>
    <x v="2"/>
    <n v="57"/>
    <x v="2"/>
    <x v="0"/>
    <x v="2"/>
    <x v="2"/>
  </r>
  <r>
    <s v="Employé 43"/>
    <d v="1990-08-31T00:00:00"/>
    <n v="32"/>
    <x v="1"/>
    <n v="35"/>
    <x v="3"/>
    <n v="37"/>
    <x v="3"/>
    <x v="1"/>
    <x v="2"/>
    <x v="2"/>
  </r>
  <r>
    <s v="Employé 44"/>
    <d v="1980-05-30T00:00:00"/>
    <n v="42"/>
    <x v="1"/>
    <n v="45"/>
    <x v="1"/>
    <n v="47"/>
    <x v="1"/>
    <x v="1"/>
    <x v="2"/>
    <x v="2"/>
  </r>
  <r>
    <s v="Employé 45"/>
    <d v="1995-03-31T00:00:00"/>
    <n v="27"/>
    <x v="4"/>
    <n v="30"/>
    <x v="3"/>
    <n v="32"/>
    <x v="3"/>
    <x v="1"/>
    <x v="4"/>
    <x v="0"/>
  </r>
  <r>
    <s v="Employé 46"/>
    <d v="2003-06-04T00:00:00"/>
    <n v="19"/>
    <x v="5"/>
    <n v="22"/>
    <x v="4"/>
    <n v="24"/>
    <x v="4"/>
    <x v="1"/>
    <x v="5"/>
    <x v="2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  <r>
    <m/>
    <m/>
    <s v=" "/>
    <x v="6"/>
    <s v=" "/>
    <x v="5"/>
    <s v=" "/>
    <x v="5"/>
    <x v="2"/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F9A55D-11CD-4AFF-8407-C8A4AE5DA6A6}" name="Draaitabel4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>
  <location ref="A3:D10" firstHeaderRow="1" firstDataRow="2" firstDataCol="1"/>
  <pivotFields count="11">
    <pivotField dataField="1" showAll="0"/>
    <pivotField showAll="0"/>
    <pivotField showAll="0"/>
    <pivotField axis="axisRow" showAll="0" sortType="ascending">
      <items count="8">
        <item h="1" x="6"/>
        <item h="1" x="5"/>
        <item x="4"/>
        <item x="1"/>
        <item x="3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6">
        <item x="0"/>
        <item x="1"/>
        <item m="1" x="4"/>
        <item m="1" x="3"/>
        <item x="2"/>
        <item t="default"/>
      </items>
    </pivotField>
    <pivotField showAll="0"/>
    <pivotField showAll="0"/>
  </pivotFields>
  <rowFields count="1">
    <field x="3"/>
  </rowFields>
  <rowItems count="6">
    <i>
      <x v="2"/>
    </i>
    <i>
      <x v="3"/>
    </i>
    <i>
      <x v="4"/>
    </i>
    <i>
      <x v="5"/>
    </i>
    <i>
      <x v="6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Aantal van Personne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2A4B4F-0119-471C-A4EA-74FDAE6D5153}" name="Draaitabel5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>
  <location ref="A3:E11" firstHeaderRow="1" firstDataRow="2" firstDataCol="1"/>
  <pivotFields count="11">
    <pivotField dataField="1" showAll="0"/>
    <pivotField showAll="0"/>
    <pivotField showAll="0"/>
    <pivotField showAll="0"/>
    <pivotField showAll="0"/>
    <pivotField axis="axisRow" showAll="0" sortType="ascending">
      <items count="7">
        <item x="5"/>
        <item x="4"/>
        <item x="3"/>
        <item x="1"/>
        <item x="2"/>
        <item x="0"/>
        <item t="default"/>
      </items>
    </pivotField>
    <pivotField showAll="0"/>
    <pivotField showAll="0"/>
    <pivotField axis="axisCol" showAll="0">
      <items count="6">
        <item x="0"/>
        <item x="1"/>
        <item m="1" x="4"/>
        <item m="1" x="3"/>
        <item x="2"/>
        <item t="default"/>
      </items>
    </pivotField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8"/>
  </colFields>
  <colItems count="4">
    <i>
      <x/>
    </i>
    <i>
      <x v="1"/>
    </i>
    <i>
      <x v="4"/>
    </i>
    <i t="grand">
      <x/>
    </i>
  </colItems>
  <dataFields count="1">
    <dataField name="Aantal van Personne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987C73-8845-48A9-B54A-05A67F4980E8}" name="Draaitabel6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>
  <location ref="A3:E11" firstHeaderRow="1" firstDataRow="2" firstDataCol="1"/>
  <pivotFields count="11">
    <pivotField dataField="1"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7">
        <item x="5"/>
        <item x="4"/>
        <item x="3"/>
        <item x="1"/>
        <item x="2"/>
        <item x="0"/>
        <item t="default"/>
      </items>
    </pivotField>
    <pivotField axis="axisCol" showAll="0">
      <items count="6">
        <item x="0"/>
        <item x="1"/>
        <item m="1" x="4"/>
        <item m="1" x="3"/>
        <item x="2"/>
        <item t="default"/>
      </items>
    </pivotField>
    <pivotField showAll="0"/>
    <pivotField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8"/>
  </colFields>
  <colItems count="4">
    <i>
      <x/>
    </i>
    <i>
      <x v="1"/>
    </i>
    <i>
      <x v="4"/>
    </i>
    <i t="grand">
      <x/>
    </i>
  </colItems>
  <dataFields count="1">
    <dataField name="Aantal van Personne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5946D0-C819-45E7-A093-34608E918208}" name="Draaitabel7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1">
  <location ref="A3:G11" firstHeaderRow="1" firstDataRow="2" firstDataCol="1"/>
  <pivotFields count="11">
    <pivotField dataField="1" showAll="0"/>
    <pivotField showAll="0"/>
    <pivotField showAll="0"/>
    <pivotField axis="axisCol" showAll="0">
      <items count="8">
        <item h="1" x="6"/>
        <item x="4"/>
        <item x="1"/>
        <item x="3"/>
        <item x="0"/>
        <item x="2"/>
        <item h="1"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8">
        <item x="5"/>
        <item x="3"/>
        <item x="4"/>
        <item x="1"/>
        <item x="0"/>
        <item x="2"/>
        <item x="6"/>
        <item t="default"/>
      </items>
    </pivotField>
    <pivotField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Aantal van Personnel" fld="0" subtotal="count" baseField="0" baseItem="0"/>
  </dataFields>
  <formats count="3">
    <format dxfId="10">
      <pivotArea outline="0" collapsedLevelsAreSubtotals="1" fieldPosition="0"/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Col="1" outline="0" fieldPosition="0"/>
    </format>
  </formats>
  <chartFormats count="5"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97579C-942F-490A-9F44-CB1FD5CC883A}" name="Draaitabel8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1">
  <location ref="A3:D21" firstHeaderRow="1" firstDataRow="2" firstDataCol="1"/>
  <pivotFields count="11">
    <pivotField dataField="1" showAll="0"/>
    <pivotField showAll="0"/>
    <pivotField showAll="0"/>
    <pivotField axis="axisRow" showAll="0">
      <items count="8">
        <item h="1" x="6"/>
        <item x="4"/>
        <item x="1"/>
        <item x="3"/>
        <item x="0"/>
        <item x="2"/>
        <item h="1" x="5"/>
        <item t="default"/>
      </items>
    </pivotField>
    <pivotField showAll="0"/>
    <pivotField showAll="0"/>
    <pivotField showAll="0"/>
    <pivotField showAll="0"/>
    <pivotField axis="axisCol" showAll="0">
      <items count="6">
        <item x="0"/>
        <item x="1"/>
        <item m="1" x="4"/>
        <item m="1" x="3"/>
        <item x="2"/>
        <item t="default"/>
      </items>
    </pivotField>
    <pivotField showAll="0"/>
    <pivotField axis="axisRow" showAll="0">
      <items count="5">
        <item x="1"/>
        <item x="0"/>
        <item x="2"/>
        <item x="3"/>
        <item t="default"/>
      </items>
    </pivotField>
  </pivotFields>
  <rowFields count="2">
    <field x="10"/>
    <field x="3"/>
  </rowFields>
  <rowItems count="17">
    <i>
      <x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2"/>
    </i>
    <i r="1">
      <x v="3"/>
    </i>
    <i r="1">
      <x v="4"/>
    </i>
    <i r="1">
      <x v="5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Aantal van Personnel" fld="0" subtotal="count" baseField="0" baseItem="0"/>
  </dataFields>
  <formats count="3">
    <format dxfId="7">
      <pivotArea outline="0" collapsedLevelsAreSubtotals="1" fieldPosition="0"/>
    </format>
    <format dxfId="6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5">
      <pivotArea dataOnly="0" labelOnly="1" grandCol="1" outline="0" fieldPosition="0"/>
    </format>
  </formats>
  <chartFormats count="2"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06DFC2-5781-40CA-821A-6452649E44DC}" name="Draaitabel9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1">
  <location ref="A3:D8" firstHeaderRow="1" firstDataRow="2" firstDataCol="1"/>
  <pivotFields count="11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Col" showAll="0">
      <items count="6">
        <item x="0"/>
        <item x="1"/>
        <item m="1" x="4"/>
        <item m="1" x="3"/>
        <item x="2"/>
        <item t="default"/>
      </items>
    </pivotField>
    <pivotField showAll="0"/>
    <pivotField axis="axisRow" showAll="0">
      <items count="5">
        <item x="1"/>
        <item x="0"/>
        <item x="2"/>
        <item h="1" x="3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Gemiddelde van Âge" fld="2" subtotal="average" baseField="10" baseItem="1" numFmtId="2"/>
  </dataFields>
  <formats count="4">
    <format dxfId="4">
      <pivotArea outline="0" collapsedLevelsAreSubtotals="1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1">
      <pivotArea dataOnly="0" labelOnly="1" grandCol="1" outline="0" fieldPosition="0"/>
    </format>
  </formats>
  <chartFormats count="2"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1" displayName="Tableau1" ref="A1:K124" totalsRowShown="0" headerRowDxfId="21">
  <autoFilter ref="A1:K124" xr:uid="{00000000-0009-0000-0100-000004000000}"/>
  <tableColumns count="11">
    <tableColumn id="1" xr3:uid="{00000000-0010-0000-0000-000001000000}" name="Personnel" dataDxfId="20"/>
    <tableColumn id="2" xr3:uid="{00000000-0010-0000-0000-000002000000}" name="Date de naissance" dataDxfId="19"/>
    <tableColumn id="3" xr3:uid="{00000000-0010-0000-0000-000003000000}" name="Âge" dataDxfId="18">
      <calculatedColumnFormula>IF(B2=0," ",INT((TODAY()-B2)/365.25))</calculatedColumnFormula>
    </tableColumn>
    <tableColumn id="4" xr3:uid="{00000000-0010-0000-0000-000004000000}" name="Groupe d'âge actuel" dataDxfId="17">
      <calculatedColumnFormula>IF(B2=0," ",INDEX({"15-20 ans";"20-30 ans";"30-45 ans";"45-55 ans";"55-60 ans";"60+ ans"},MATCH(Tableau1[[#This Row],[Âge]],{15;20;30;45;55;60},1)))</calculatedColumnFormula>
    </tableColumn>
    <tableColumn id="11" xr3:uid="{00000000-0010-0000-0000-00000B000000}" name="Âge +3" dataDxfId="16">
      <calculatedColumnFormula>IF(B2=0," ",Tableau1[[#This Row],[Âge]]+3)</calculatedColumnFormula>
    </tableColumn>
    <tableColumn id="10" xr3:uid="{00000000-0010-0000-0000-00000A000000}" name="Dans le 3 ans" dataDxfId="0">
      <calculatedColumnFormula>IF(B2=0," ",INDEX({"15-20 ans";"20-30 ans";"30-45 ans";"45-55 ans";"55-60 ans";"60+ ans"},MATCH(Tableau1[[#This Row],[Âge +3]],{15;20;30;45;55;60},1)))</calculatedColumnFormula>
    </tableColumn>
    <tableColumn id="12" xr3:uid="{00000000-0010-0000-0000-00000C000000}" name="Âge +5" dataDxfId="15">
      <calculatedColumnFormula>IF(B2=0," ",Tableau1[[#This Row],[Âge]]+5)</calculatedColumnFormula>
    </tableColumn>
    <tableColumn id="9" xr3:uid="{00000000-0010-0000-0000-000009000000}" name="Dans le 5 ans" dataDxfId="14">
      <calculatedColumnFormula>IF(B2=0," ",INDEX({"20-30 ans";"30-45 ans";"45-55 ans";"55-60 ans";"60+ ans"},MATCH(Tableau1[[#This Row],[Âge +5]],{20;30;45;55;60},1)))</calculatedColumnFormula>
    </tableColumn>
    <tableColumn id="5" xr3:uid="{00000000-0010-0000-0000-000005000000}" name="Genre" dataDxfId="13"/>
    <tableColumn id="6" xr3:uid="{00000000-0010-0000-0000-000006000000}" name="Function " dataDxfId="12"/>
    <tableColumn id="7" xr3:uid="{00000000-0010-0000-0000-000007000000}" name="Département" dataDxf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showGridLines="0" zoomScaleNormal="100" workbookViewId="0">
      <selection activeCell="G7" sqref="G7"/>
    </sheetView>
  </sheetViews>
  <sheetFormatPr defaultColWidth="11.42578125" defaultRowHeight="15" x14ac:dyDescent="0.25"/>
  <cols>
    <col min="1" max="1" width="16.42578125" customWidth="1"/>
  </cols>
  <sheetData>
    <row r="1" spans="1:13" ht="56.45" customHeight="1" x14ac:dyDescent="0.35">
      <c r="B1" s="36" t="s">
        <v>46</v>
      </c>
      <c r="C1" s="36"/>
      <c r="D1" s="37"/>
      <c r="E1" s="37"/>
      <c r="F1" s="37"/>
      <c r="G1" s="37"/>
      <c r="H1" s="37"/>
      <c r="I1" s="37"/>
    </row>
    <row r="2" spans="1:13" ht="22.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3" ht="19.899999999999999" customHeight="1" x14ac:dyDescent="0.25">
      <c r="A3" s="34" t="s">
        <v>47</v>
      </c>
      <c r="B3" s="33"/>
      <c r="C3" s="33"/>
      <c r="D3" s="33"/>
      <c r="E3" s="33"/>
      <c r="F3" s="33"/>
      <c r="G3" s="33"/>
      <c r="H3" s="33"/>
      <c r="I3" s="33"/>
      <c r="J3" s="33"/>
    </row>
    <row r="4" spans="1:13" ht="19.899999999999999" customHeight="1" x14ac:dyDescent="0.25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</row>
    <row r="5" spans="1:13" ht="10.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3" ht="19.899999999999999" customHeight="1" x14ac:dyDescent="0.25">
      <c r="A6" s="34" t="s">
        <v>48</v>
      </c>
      <c r="B6" s="33"/>
      <c r="C6" s="33"/>
      <c r="D6" s="33"/>
      <c r="E6" s="33"/>
      <c r="F6" s="33"/>
      <c r="G6" s="33"/>
      <c r="H6" s="33"/>
      <c r="I6" s="33"/>
      <c r="J6" s="33"/>
    </row>
    <row r="7" spans="1:13" ht="19.899999999999999" customHeight="1" x14ac:dyDescent="0.25">
      <c r="A7" s="33" t="s">
        <v>49</v>
      </c>
      <c r="B7" s="33"/>
      <c r="C7" s="33"/>
      <c r="D7" s="33"/>
      <c r="E7" s="33"/>
      <c r="F7" s="33"/>
      <c r="G7" s="33"/>
      <c r="H7" s="33"/>
      <c r="I7" s="33"/>
      <c r="J7" s="33"/>
    </row>
    <row r="8" spans="1:13" ht="19.899999999999999" customHeight="1" x14ac:dyDescent="0.25">
      <c r="A8" s="33" t="s">
        <v>45</v>
      </c>
      <c r="B8" s="33"/>
      <c r="C8" s="33"/>
      <c r="D8" s="33"/>
      <c r="E8" s="33"/>
      <c r="F8" s="33"/>
      <c r="G8" s="33"/>
      <c r="H8" s="33"/>
      <c r="I8" s="33"/>
      <c r="J8" s="33"/>
    </row>
    <row r="9" spans="1:13" ht="19.899999999999999" customHeight="1" x14ac:dyDescent="0.25">
      <c r="A9" s="33" t="s">
        <v>50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 ht="10.1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3" ht="15.75" x14ac:dyDescent="0.25">
      <c r="A11" s="73" t="s">
        <v>51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</sheetData>
  <sheetProtection algorithmName="SHA-512" hashValue="fyD+WBW4MPH7UTASjt7VCC+xbdsQfuFgtP81WFSErD9/xnqt37BF1vnE7eSl+jqOhZFY2wXOmKkRQhVISNeYww==" saltValue="IFL/aW6tdyrACp4LlLSbwg==" spinCount="100000" sheet="1" objects="1" scenarios="1"/>
  <mergeCells count="1">
    <mergeCell ref="A11:M11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Footer>&amp;CLeeftijdscan IPV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3:D21"/>
  <sheetViews>
    <sheetView zoomScaleNormal="100" workbookViewId="0">
      <selection activeCell="N27" sqref="N27"/>
    </sheetView>
  </sheetViews>
  <sheetFormatPr defaultColWidth="11.42578125" defaultRowHeight="15" x14ac:dyDescent="0.25"/>
  <cols>
    <col min="1" max="1" width="20" bestFit="1" customWidth="1"/>
    <col min="2" max="2" width="14.28515625" bestFit="1" customWidth="1"/>
    <col min="3" max="3" width="7.85546875" bestFit="1" customWidth="1"/>
    <col min="4" max="5" width="10" bestFit="1" customWidth="1"/>
  </cols>
  <sheetData>
    <row r="3" spans="1:4" x14ac:dyDescent="0.25">
      <c r="A3" s="1" t="s">
        <v>85</v>
      </c>
      <c r="B3" s="1" t="s">
        <v>8</v>
      </c>
    </row>
    <row r="4" spans="1:4" x14ac:dyDescent="0.25">
      <c r="A4" s="1" t="s">
        <v>9</v>
      </c>
      <c r="B4" s="16" t="s">
        <v>72</v>
      </c>
      <c r="C4" s="16" t="s">
        <v>73</v>
      </c>
      <c r="D4" s="16" t="s">
        <v>11</v>
      </c>
    </row>
    <row r="5" spans="1:4" x14ac:dyDescent="0.25">
      <c r="A5" s="37" t="s">
        <v>32</v>
      </c>
      <c r="B5" s="62">
        <v>14</v>
      </c>
      <c r="C5" s="62">
        <v>7</v>
      </c>
      <c r="D5" s="62">
        <v>21</v>
      </c>
    </row>
    <row r="6" spans="1:4" x14ac:dyDescent="0.25">
      <c r="A6" s="35" t="s">
        <v>82</v>
      </c>
      <c r="B6" s="62">
        <v>4</v>
      </c>
      <c r="C6" s="62">
        <v>1</v>
      </c>
      <c r="D6" s="62">
        <v>5</v>
      </c>
    </row>
    <row r="7" spans="1:4" x14ac:dyDescent="0.25">
      <c r="A7" s="35" t="s">
        <v>83</v>
      </c>
      <c r="B7" s="62">
        <v>4</v>
      </c>
      <c r="C7" s="62">
        <v>1</v>
      </c>
      <c r="D7" s="62">
        <v>5</v>
      </c>
    </row>
    <row r="8" spans="1:4" x14ac:dyDescent="0.25">
      <c r="A8" s="35" t="s">
        <v>80</v>
      </c>
      <c r="B8" s="62">
        <v>1</v>
      </c>
      <c r="C8" s="62">
        <v>1</v>
      </c>
      <c r="D8" s="62">
        <v>2</v>
      </c>
    </row>
    <row r="9" spans="1:4" x14ac:dyDescent="0.25">
      <c r="A9" s="35" t="s">
        <v>81</v>
      </c>
      <c r="B9" s="62">
        <v>5</v>
      </c>
      <c r="C9" s="62">
        <v>4</v>
      </c>
      <c r="D9" s="62">
        <v>9</v>
      </c>
    </row>
    <row r="10" spans="1:4" x14ac:dyDescent="0.25">
      <c r="A10" s="37" t="s">
        <v>31</v>
      </c>
      <c r="B10" s="62">
        <v>6</v>
      </c>
      <c r="C10" s="62">
        <v>11</v>
      </c>
      <c r="D10" s="62">
        <v>17</v>
      </c>
    </row>
    <row r="11" spans="1:4" x14ac:dyDescent="0.25">
      <c r="A11" s="35" t="s">
        <v>84</v>
      </c>
      <c r="B11" s="62"/>
      <c r="C11" s="62">
        <v>1</v>
      </c>
      <c r="D11" s="62">
        <v>1</v>
      </c>
    </row>
    <row r="12" spans="1:4" x14ac:dyDescent="0.25">
      <c r="A12" s="35" t="s">
        <v>82</v>
      </c>
      <c r="B12" s="62"/>
      <c r="C12" s="62">
        <v>1</v>
      </c>
      <c r="D12" s="62">
        <v>1</v>
      </c>
    </row>
    <row r="13" spans="1:4" x14ac:dyDescent="0.25">
      <c r="A13" s="35" t="s">
        <v>83</v>
      </c>
      <c r="B13" s="62">
        <v>2</v>
      </c>
      <c r="C13" s="62">
        <v>2</v>
      </c>
      <c r="D13" s="62">
        <v>4</v>
      </c>
    </row>
    <row r="14" spans="1:4" x14ac:dyDescent="0.25">
      <c r="A14" s="35" t="s">
        <v>80</v>
      </c>
      <c r="B14" s="62">
        <v>3</v>
      </c>
      <c r="C14" s="62">
        <v>5</v>
      </c>
      <c r="D14" s="62">
        <v>8</v>
      </c>
    </row>
    <row r="15" spans="1:4" x14ac:dyDescent="0.25">
      <c r="A15" s="35" t="s">
        <v>81</v>
      </c>
      <c r="B15" s="62">
        <v>1</v>
      </c>
      <c r="C15" s="62">
        <v>2</v>
      </c>
      <c r="D15" s="62">
        <v>3</v>
      </c>
    </row>
    <row r="16" spans="1:4" x14ac:dyDescent="0.25">
      <c r="A16" s="37" t="s">
        <v>33</v>
      </c>
      <c r="B16" s="62">
        <v>3</v>
      </c>
      <c r="C16" s="62">
        <v>4</v>
      </c>
      <c r="D16" s="62">
        <v>7</v>
      </c>
    </row>
    <row r="17" spans="1:4" x14ac:dyDescent="0.25">
      <c r="A17" s="35" t="s">
        <v>82</v>
      </c>
      <c r="B17" s="62"/>
      <c r="C17" s="62">
        <v>2</v>
      </c>
      <c r="D17" s="62">
        <v>2</v>
      </c>
    </row>
    <row r="18" spans="1:4" x14ac:dyDescent="0.25">
      <c r="A18" s="35" t="s">
        <v>83</v>
      </c>
      <c r="B18" s="62">
        <v>1</v>
      </c>
      <c r="C18" s="62">
        <v>1</v>
      </c>
      <c r="D18" s="62">
        <v>2</v>
      </c>
    </row>
    <row r="19" spans="1:4" x14ac:dyDescent="0.25">
      <c r="A19" s="35" t="s">
        <v>80</v>
      </c>
      <c r="B19" s="62">
        <v>1</v>
      </c>
      <c r="C19" s="62">
        <v>1</v>
      </c>
      <c r="D19" s="62">
        <v>2</v>
      </c>
    </row>
    <row r="20" spans="1:4" x14ac:dyDescent="0.25">
      <c r="A20" s="35" t="s">
        <v>81</v>
      </c>
      <c r="B20" s="62">
        <v>1</v>
      </c>
      <c r="C20" s="62"/>
      <c r="D20" s="62">
        <v>1</v>
      </c>
    </row>
    <row r="21" spans="1:4" x14ac:dyDescent="0.25">
      <c r="A21" s="37" t="s">
        <v>11</v>
      </c>
      <c r="B21" s="62">
        <v>23</v>
      </c>
      <c r="C21" s="62">
        <v>22</v>
      </c>
      <c r="D21" s="62">
        <v>45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3:D8"/>
  <sheetViews>
    <sheetView zoomScaleNormal="100" workbookViewId="0">
      <selection activeCell="I7" sqref="I7"/>
    </sheetView>
  </sheetViews>
  <sheetFormatPr defaultColWidth="11.42578125" defaultRowHeight="15" x14ac:dyDescent="0.25"/>
  <cols>
    <col min="1" max="1" width="19.85546875" bestFit="1" customWidth="1"/>
    <col min="2" max="2" width="14.28515625" bestFit="1" customWidth="1"/>
    <col min="3" max="3" width="7.85546875" bestFit="1" customWidth="1"/>
    <col min="4" max="5" width="10" bestFit="1" customWidth="1"/>
    <col min="6" max="6" width="7.7109375" customWidth="1"/>
    <col min="7" max="7" width="11.85546875" bestFit="1" customWidth="1"/>
  </cols>
  <sheetData>
    <row r="3" spans="1:4" x14ac:dyDescent="0.25">
      <c r="A3" s="1" t="s">
        <v>90</v>
      </c>
      <c r="B3" s="1" t="s">
        <v>8</v>
      </c>
    </row>
    <row r="4" spans="1:4" x14ac:dyDescent="0.25">
      <c r="A4" s="1" t="s">
        <v>9</v>
      </c>
      <c r="B4" s="16" t="s">
        <v>72</v>
      </c>
      <c r="C4" s="16" t="s">
        <v>73</v>
      </c>
      <c r="D4" s="16" t="s">
        <v>11</v>
      </c>
    </row>
    <row r="5" spans="1:4" x14ac:dyDescent="0.25">
      <c r="A5" s="37" t="s">
        <v>32</v>
      </c>
      <c r="B5" s="50">
        <v>53.571428571428569</v>
      </c>
      <c r="C5" s="50">
        <v>58.428571428571431</v>
      </c>
      <c r="D5" s="50">
        <v>55.19047619047619</v>
      </c>
    </row>
    <row r="6" spans="1:4" x14ac:dyDescent="0.25">
      <c r="A6" s="37" t="s">
        <v>31</v>
      </c>
      <c r="B6" s="50">
        <v>56.166666666666664</v>
      </c>
      <c r="C6" s="50">
        <v>53.272727272727273</v>
      </c>
      <c r="D6" s="50">
        <v>54.294117647058826</v>
      </c>
    </row>
    <row r="7" spans="1:4" x14ac:dyDescent="0.25">
      <c r="A7" s="37" t="s">
        <v>33</v>
      </c>
      <c r="B7" s="50">
        <v>58.666666666666664</v>
      </c>
      <c r="C7" s="50">
        <v>40</v>
      </c>
      <c r="D7" s="50">
        <v>47</v>
      </c>
    </row>
    <row r="8" spans="1:4" x14ac:dyDescent="0.25">
      <c r="A8" s="37" t="s">
        <v>11</v>
      </c>
      <c r="B8" s="50">
        <v>54.913043478260867</v>
      </c>
      <c r="C8" s="50">
        <v>51.956521739130437</v>
      </c>
      <c r="D8" s="50">
        <v>53.434782608695649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&amp;CLeeftijdscan IPV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showGridLines="0" zoomScaleNormal="100" workbookViewId="0">
      <selection activeCell="A14" sqref="A14"/>
    </sheetView>
  </sheetViews>
  <sheetFormatPr defaultColWidth="11.42578125" defaultRowHeight="15" x14ac:dyDescent="0.25"/>
  <cols>
    <col min="1" max="1" width="12.28515625" customWidth="1"/>
    <col min="2" max="2" width="4.5703125" customWidth="1"/>
  </cols>
  <sheetData>
    <row r="1" spans="1:3" ht="55.9" customHeight="1" x14ac:dyDescent="0.35">
      <c r="C1" s="38" t="s">
        <v>52</v>
      </c>
    </row>
    <row r="2" spans="1:3" ht="18.75" customHeight="1" x14ac:dyDescent="0.35">
      <c r="C2" s="38"/>
    </row>
    <row r="3" spans="1:3" ht="18.75" x14ac:dyDescent="0.3">
      <c r="A3" s="26"/>
    </row>
    <row r="4" spans="1:3" s="40" customFormat="1" ht="25.15" customHeight="1" thickBot="1" x14ac:dyDescent="0.3">
      <c r="A4" s="39" t="s">
        <v>1</v>
      </c>
      <c r="B4" s="40" t="s">
        <v>53</v>
      </c>
    </row>
    <row r="5" spans="1:3" s="40" customFormat="1" ht="25.15" customHeight="1" thickBot="1" x14ac:dyDescent="0.3">
      <c r="A5" s="41" t="s">
        <v>2</v>
      </c>
      <c r="B5" s="40" t="s">
        <v>54</v>
      </c>
    </row>
    <row r="6" spans="1:3" s="40" customFormat="1" ht="25.15" customHeight="1" thickBot="1" x14ac:dyDescent="0.3">
      <c r="A6" s="42" t="s">
        <v>3</v>
      </c>
      <c r="B6" s="40" t="s">
        <v>55</v>
      </c>
    </row>
    <row r="7" spans="1:3" s="40" customFormat="1" ht="25.15" customHeight="1" thickBot="1" x14ac:dyDescent="0.3">
      <c r="A7" s="43" t="s">
        <v>4</v>
      </c>
      <c r="B7" s="40" t="s">
        <v>56</v>
      </c>
    </row>
    <row r="8" spans="1:3" s="40" customFormat="1" ht="25.15" customHeight="1" thickBot="1" x14ac:dyDescent="0.3">
      <c r="A8" s="44" t="s">
        <v>5</v>
      </c>
      <c r="B8" s="40" t="s">
        <v>57</v>
      </c>
    </row>
    <row r="9" spans="1:3" s="40" customFormat="1" ht="25.15" customHeight="1" thickBot="1" x14ac:dyDescent="0.3">
      <c r="A9" s="45" t="s">
        <v>6</v>
      </c>
      <c r="B9" s="40" t="s">
        <v>58</v>
      </c>
    </row>
    <row r="10" spans="1:3" s="40" customFormat="1" ht="25.15" customHeight="1" x14ac:dyDescent="0.25">
      <c r="A10" s="46" t="s">
        <v>7</v>
      </c>
      <c r="B10" s="40" t="s">
        <v>59</v>
      </c>
    </row>
    <row r="13" spans="1:3" ht="15.75" x14ac:dyDescent="0.25">
      <c r="A13" s="47" t="s">
        <v>60</v>
      </c>
    </row>
  </sheetData>
  <sheetProtection algorithmName="SHA-512" hashValue="wpfJvV2paJUl6deX/tSdSZVTrbZ2U0vylzj5DAxfsCqfXeJQIrQorwsM+7fqfMXVPi48M3DEyLBisena9YkXag==" saltValue="a26qAkcla9Fb79Wko+WP0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33"/>
  <sheetViews>
    <sheetView showGridLines="0" zoomScaleNormal="100" workbookViewId="0">
      <selection activeCell="B1" sqref="B1"/>
    </sheetView>
  </sheetViews>
  <sheetFormatPr defaultColWidth="11.42578125" defaultRowHeight="15" x14ac:dyDescent="0.25"/>
  <cols>
    <col min="1" max="1" width="16.42578125" style="51" customWidth="1"/>
    <col min="2" max="2" width="18.7109375" style="51" customWidth="1"/>
    <col min="3" max="3" width="24.7109375" style="51" customWidth="1"/>
    <col min="4" max="4" width="24.140625" style="51" customWidth="1"/>
    <col min="5" max="16384" width="11.42578125" style="51"/>
  </cols>
  <sheetData>
    <row r="1" spans="1:4" ht="66" customHeight="1" x14ac:dyDescent="0.35">
      <c r="B1" s="52" t="s">
        <v>13</v>
      </c>
    </row>
    <row r="2" spans="1:4" ht="15" customHeight="1" thickBot="1" x14ac:dyDescent="0.4">
      <c r="B2" s="52"/>
    </row>
    <row r="3" spans="1:4" ht="15.6" customHeight="1" thickTop="1" thickBot="1" x14ac:dyDescent="0.3">
      <c r="A3" s="53"/>
      <c r="B3" s="53"/>
      <c r="C3" s="54" t="s">
        <v>15</v>
      </c>
      <c r="D3" s="54" t="s">
        <v>16</v>
      </c>
    </row>
    <row r="4" spans="1:4" ht="78" customHeight="1" thickTop="1" thickBot="1" x14ac:dyDescent="0.3">
      <c r="A4" s="74" t="s">
        <v>14</v>
      </c>
      <c r="B4" s="74"/>
      <c r="C4" s="55" t="s">
        <v>17</v>
      </c>
      <c r="D4" s="55" t="s">
        <v>31</v>
      </c>
    </row>
    <row r="5" spans="1:4" ht="17.25" thickTop="1" thickBot="1" x14ac:dyDescent="0.3">
      <c r="A5" s="56"/>
      <c r="B5" s="56"/>
      <c r="C5" s="55" t="s">
        <v>18</v>
      </c>
      <c r="D5" s="55" t="s">
        <v>32</v>
      </c>
    </row>
    <row r="6" spans="1:4" ht="17.25" thickTop="1" thickBot="1" x14ac:dyDescent="0.3">
      <c r="A6" s="56"/>
      <c r="B6" s="56"/>
      <c r="C6" s="55" t="s">
        <v>19</v>
      </c>
      <c r="D6" s="55" t="s">
        <v>33</v>
      </c>
    </row>
    <row r="7" spans="1:4" ht="17.25" thickTop="1" thickBot="1" x14ac:dyDescent="0.3">
      <c r="A7" s="56"/>
      <c r="B7" s="56"/>
      <c r="C7" s="55" t="s">
        <v>20</v>
      </c>
      <c r="D7" s="55" t="s">
        <v>34</v>
      </c>
    </row>
    <row r="8" spans="1:4" ht="17.25" thickTop="1" thickBot="1" x14ac:dyDescent="0.3">
      <c r="A8" s="56"/>
      <c r="B8" s="56"/>
      <c r="C8" s="55" t="s">
        <v>21</v>
      </c>
      <c r="D8" s="55" t="s">
        <v>35</v>
      </c>
    </row>
    <row r="9" spans="1:4" ht="17.25" thickTop="1" thickBot="1" x14ac:dyDescent="0.3">
      <c r="A9" s="56"/>
      <c r="B9" s="56"/>
      <c r="C9" s="55" t="s">
        <v>20</v>
      </c>
      <c r="D9" s="55" t="s">
        <v>36</v>
      </c>
    </row>
    <row r="10" spans="1:4" ht="17.25" thickTop="1" thickBot="1" x14ac:dyDescent="0.3">
      <c r="A10" s="53"/>
      <c r="B10" s="53"/>
      <c r="C10" s="55" t="s">
        <v>71</v>
      </c>
      <c r="D10" s="55" t="s">
        <v>37</v>
      </c>
    </row>
    <row r="11" spans="1:4" ht="17.25" thickTop="1" thickBot="1" x14ac:dyDescent="0.3">
      <c r="A11" s="53"/>
      <c r="B11" s="53"/>
      <c r="C11" s="55" t="s">
        <v>22</v>
      </c>
      <c r="D11" s="55" t="s">
        <v>38</v>
      </c>
    </row>
    <row r="12" spans="1:4" ht="17.25" thickTop="1" thickBot="1" x14ac:dyDescent="0.3">
      <c r="A12" s="53"/>
      <c r="B12" s="53"/>
      <c r="C12" s="55" t="s">
        <v>23</v>
      </c>
      <c r="D12" s="55" t="s">
        <v>39</v>
      </c>
    </row>
    <row r="13" spans="1:4" ht="17.25" thickTop="1" thickBot="1" x14ac:dyDescent="0.3">
      <c r="A13" s="56"/>
      <c r="B13" s="56"/>
      <c r="C13" s="55" t="s">
        <v>24</v>
      </c>
      <c r="D13" s="55" t="s">
        <v>40</v>
      </c>
    </row>
    <row r="14" spans="1:4" ht="17.25" thickTop="1" thickBot="1" x14ac:dyDescent="0.3">
      <c r="A14" s="56"/>
      <c r="B14" s="56"/>
      <c r="C14" s="55" t="s">
        <v>25</v>
      </c>
      <c r="D14" s="55" t="s">
        <v>41</v>
      </c>
    </row>
    <row r="15" spans="1:4" ht="17.25" thickTop="1" thickBot="1" x14ac:dyDescent="0.3">
      <c r="A15" s="56"/>
      <c r="B15" s="56"/>
      <c r="C15" s="55" t="s">
        <v>26</v>
      </c>
      <c r="D15" s="55" t="s">
        <v>42</v>
      </c>
    </row>
    <row r="16" spans="1:4" ht="17.25" thickTop="1" thickBot="1" x14ac:dyDescent="0.3">
      <c r="A16" s="56"/>
      <c r="B16" s="56"/>
      <c r="C16" s="55" t="s">
        <v>27</v>
      </c>
      <c r="D16" s="55" t="s">
        <v>43</v>
      </c>
    </row>
    <row r="17" spans="1:4" ht="17.25" thickTop="1" thickBot="1" x14ac:dyDescent="0.3">
      <c r="A17" s="56"/>
      <c r="B17" s="56"/>
      <c r="C17" s="55" t="s">
        <v>28</v>
      </c>
      <c r="D17" s="55" t="s">
        <v>44</v>
      </c>
    </row>
    <row r="18" spans="1:4" ht="17.25" thickTop="1" thickBot="1" x14ac:dyDescent="0.3">
      <c r="A18" s="56"/>
      <c r="B18" s="56"/>
      <c r="C18" s="55" t="s">
        <v>29</v>
      </c>
      <c r="D18" s="55"/>
    </row>
    <row r="19" spans="1:4" ht="17.25" thickTop="1" thickBot="1" x14ac:dyDescent="0.3">
      <c r="A19" s="56"/>
      <c r="B19" s="56"/>
      <c r="C19" s="55" t="s">
        <v>30</v>
      </c>
      <c r="D19" s="55"/>
    </row>
    <row r="20" spans="1:4" ht="17.25" thickTop="1" thickBot="1" x14ac:dyDescent="0.3">
      <c r="A20" s="56"/>
      <c r="B20" s="56"/>
      <c r="C20" s="55"/>
      <c r="D20" s="55"/>
    </row>
    <row r="21" spans="1:4" ht="17.25" thickTop="1" thickBot="1" x14ac:dyDescent="0.3">
      <c r="A21" s="56"/>
      <c r="B21" s="56"/>
      <c r="C21" s="55"/>
      <c r="D21" s="55"/>
    </row>
    <row r="22" spans="1:4" ht="17.25" thickTop="1" thickBot="1" x14ac:dyDescent="0.3">
      <c r="A22" s="56"/>
      <c r="B22" s="56"/>
      <c r="C22" s="55"/>
      <c r="D22" s="55"/>
    </row>
    <row r="23" spans="1:4" ht="17.25" thickTop="1" thickBot="1" x14ac:dyDescent="0.3">
      <c r="A23" s="56"/>
      <c r="B23" s="56"/>
      <c r="C23" s="55"/>
      <c r="D23" s="55"/>
    </row>
    <row r="24" spans="1:4" ht="17.25" thickTop="1" thickBot="1" x14ac:dyDescent="0.3">
      <c r="A24" s="56"/>
      <c r="B24" s="56"/>
      <c r="C24" s="55"/>
      <c r="D24" s="55"/>
    </row>
    <row r="25" spans="1:4" ht="17.25" thickTop="1" thickBot="1" x14ac:dyDescent="0.3">
      <c r="A25" s="56"/>
      <c r="B25" s="56"/>
      <c r="C25" s="55"/>
      <c r="D25" s="55"/>
    </row>
    <row r="26" spans="1:4" ht="17.25" thickTop="1" thickBot="1" x14ac:dyDescent="0.3">
      <c r="A26" s="56"/>
      <c r="B26" s="56"/>
      <c r="C26" s="55"/>
      <c r="D26" s="55"/>
    </row>
    <row r="27" spans="1:4" ht="17.25" thickTop="1" thickBot="1" x14ac:dyDescent="0.3">
      <c r="A27" s="56"/>
      <c r="B27" s="56"/>
      <c r="C27" s="55"/>
      <c r="D27" s="55"/>
    </row>
    <row r="28" spans="1:4" ht="17.25" thickTop="1" thickBot="1" x14ac:dyDescent="0.3">
      <c r="A28" s="56"/>
      <c r="B28" s="56"/>
      <c r="C28" s="55"/>
      <c r="D28" s="55"/>
    </row>
    <row r="29" spans="1:4" ht="17.25" thickTop="1" thickBot="1" x14ac:dyDescent="0.3">
      <c r="A29" s="56"/>
      <c r="B29" s="56"/>
      <c r="C29" s="55"/>
      <c r="D29" s="55"/>
    </row>
    <row r="30" spans="1:4" ht="17.25" thickTop="1" thickBot="1" x14ac:dyDescent="0.3">
      <c r="A30" s="56"/>
      <c r="B30" s="56"/>
      <c r="C30" s="55"/>
      <c r="D30" s="55"/>
    </row>
    <row r="31" spans="1:4" ht="17.25" thickTop="1" thickBot="1" x14ac:dyDescent="0.3">
      <c r="A31" s="56"/>
      <c r="B31" s="56"/>
      <c r="C31" s="55"/>
      <c r="D31" s="55"/>
    </row>
    <row r="32" spans="1:4" ht="17.25" thickTop="1" thickBot="1" x14ac:dyDescent="0.3">
      <c r="A32" s="56"/>
      <c r="B32" s="56"/>
      <c r="C32" s="55"/>
      <c r="D32" s="55"/>
    </row>
    <row r="33" spans="1:4" ht="16.5" thickTop="1" x14ac:dyDescent="0.25">
      <c r="A33" s="56"/>
      <c r="B33" s="56"/>
      <c r="C33" s="56"/>
      <c r="D33" s="56"/>
    </row>
  </sheetData>
  <sheetProtection algorithmName="SHA-512" hashValue="u1H8d4jt7iqMaWSV8b4dESQyF22laM78+bUyHm2AsDoUZi+pzOIhuX3qW6RJfbPxEJl++N4tWeE7/YcrIpDWQA==" saltValue="LaloBjo0ZWs+9xE08fAshQ==" spinCount="100000" sheet="1" objects="1" scenarios="1"/>
  <mergeCells count="1">
    <mergeCell ref="A4:B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&amp;CLeeftijdscan IPV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137"/>
  <sheetViews>
    <sheetView topLeftCell="A25" zoomScaleNormal="100" workbookViewId="0">
      <selection activeCell="E31" sqref="E31"/>
    </sheetView>
  </sheetViews>
  <sheetFormatPr defaultColWidth="11.42578125" defaultRowHeight="15" x14ac:dyDescent="0.25"/>
  <cols>
    <col min="1" max="1" width="24.28515625" customWidth="1"/>
    <col min="2" max="2" width="18" customWidth="1"/>
    <col min="4" max="4" width="18.85546875" customWidth="1"/>
    <col min="5" max="5" width="11.42578125" customWidth="1"/>
    <col min="6" max="7" width="12.5703125" customWidth="1"/>
    <col min="8" max="8" width="11.28515625" customWidth="1"/>
    <col min="9" max="9" width="7.28515625" customWidth="1"/>
    <col min="10" max="10" width="23.7109375" customWidth="1"/>
    <col min="11" max="11" width="17.5703125" customWidth="1"/>
  </cols>
  <sheetData>
    <row r="1" spans="1:11" ht="15.75" thickBot="1" x14ac:dyDescent="0.3">
      <c r="A1" s="17" t="s">
        <v>61</v>
      </c>
      <c r="B1" s="17" t="s">
        <v>62</v>
      </c>
      <c r="C1" s="18" t="s">
        <v>63</v>
      </c>
      <c r="D1" s="19" t="s">
        <v>64</v>
      </c>
      <c r="E1" s="20" t="s">
        <v>65</v>
      </c>
      <c r="F1" s="21" t="s">
        <v>66</v>
      </c>
      <c r="G1" s="22" t="s">
        <v>67</v>
      </c>
      <c r="H1" s="22" t="s">
        <v>68</v>
      </c>
      <c r="I1" s="23" t="s">
        <v>69</v>
      </c>
      <c r="J1" s="23" t="s">
        <v>70</v>
      </c>
      <c r="K1" s="23" t="s">
        <v>16</v>
      </c>
    </row>
    <row r="2" spans="1:11" x14ac:dyDescent="0.25">
      <c r="A2" s="27" t="s">
        <v>91</v>
      </c>
      <c r="B2" s="28">
        <v>23553</v>
      </c>
      <c r="C2" s="63">
        <f t="shared" ref="C2:C65" ca="1" si="0">IF(B2=0," ",INT((TODAY()-B2)/365.25))</f>
        <v>58</v>
      </c>
      <c r="D2" s="64" t="str">
        <f ca="1">IF(B2=0," ",INDEX({"15-20 ans";"20-30 ans";"30-45 ans";"45-55 ans";"55-60 ans";"60+ ans"},MATCH(Tableau1[[#This Row],[Âge]],{15;20;30;45;55;60},1)))</f>
        <v>55-60 ans</v>
      </c>
      <c r="E2" s="65">
        <f ca="1">IF(B2=0," ",Tableau1[[#This Row],[Âge]]+3)</f>
        <v>61</v>
      </c>
      <c r="F2" s="66" t="str">
        <f ca="1">IF(B2=0," ",INDEX({"15-20 ans";"20-30 ans";"30-45 ans";"45-55 ans";"55-60 ans";"60+ ans"},MATCH(Tableau1[[#This Row],[Âge +3]],{15;20;30;45;55;60},1)))</f>
        <v>60+ ans</v>
      </c>
      <c r="G2" s="67">
        <f ca="1">IF(B2=0," ",Tableau1[[#This Row],[Âge]]+5)</f>
        <v>63</v>
      </c>
      <c r="H2" s="68" t="str">
        <f ca="1">IF(B2=0," ",INDEX({"20-30 ans";"30-45 ans";"45-55 ans";"55-60 ans";"60+ ans"},MATCH(Tableau1[[#This Row],[Âge +5]],{20;30;45;55;60},1)))</f>
        <v>60+ ans</v>
      </c>
      <c r="I2" s="30" t="s">
        <v>72</v>
      </c>
      <c r="J2" s="30" t="s">
        <v>17</v>
      </c>
      <c r="K2" s="30" t="s">
        <v>31</v>
      </c>
    </row>
    <row r="3" spans="1:11" x14ac:dyDescent="0.25">
      <c r="A3" s="27" t="s">
        <v>92</v>
      </c>
      <c r="B3" s="28">
        <v>29067</v>
      </c>
      <c r="C3" s="63">
        <f ca="1">IF(B3=0," ",INT((TODAY()-B3)/365.25))</f>
        <v>43</v>
      </c>
      <c r="D3" s="64" t="str">
        <f ca="1">IF(B3=0," ",INDEX({"15-20 ans";"20-30 ans";"30-45 ans";"45-55 ans";"55-60 ans";"60+ ans"},MATCH(Tableau1[[#This Row],[Âge]],{15;20;30;45;55;60},1)))</f>
        <v>30-45 ans</v>
      </c>
      <c r="E3" s="65">
        <f ca="1">IF(B3=0," ",Tableau1[[#This Row],[Âge]]+3)</f>
        <v>46</v>
      </c>
      <c r="F3" s="66" t="str">
        <f ca="1">IF(B3=0," ",INDEX({"15-20 ans";"20-30 ans";"30-45 ans";"45-55 ans";"55-60 ans";"60+ ans"},MATCH(Tableau1[[#This Row],[Âge +3]],{15;20;30;45;55;60},1)))</f>
        <v>45-55 ans</v>
      </c>
      <c r="G3" s="69">
        <f ca="1">IF(B3=0," ",Tableau1[[#This Row],[Âge]]+5)</f>
        <v>48</v>
      </c>
      <c r="H3" s="70" t="str">
        <f ca="1">IF(B3=0," ",INDEX({"20-30 ans";"30-45 ans";"45-55 ans";"55-60 ans";"60+ ans"},MATCH(Tableau1[[#This Row],[Âge +5]],{20;30;45;55;60},1)))</f>
        <v>45-55 ans</v>
      </c>
      <c r="I3" s="30" t="s">
        <v>73</v>
      </c>
      <c r="J3" s="30" t="s">
        <v>17</v>
      </c>
      <c r="K3" s="30" t="s">
        <v>32</v>
      </c>
    </row>
    <row r="4" spans="1:11" x14ac:dyDescent="0.25">
      <c r="A4" s="72" t="s">
        <v>93</v>
      </c>
      <c r="B4" s="28">
        <v>24501</v>
      </c>
      <c r="C4" s="63">
        <f ca="1">IF(B4=0," ",INT((TODAY()-B4)/365.25))</f>
        <v>55</v>
      </c>
      <c r="D4" s="64" t="str">
        <f ca="1">IF(B4=0," ",INDEX({"15-20 ans";"20-30 ans";"30-45 ans";"45-55 ans";"55-60 ans";"60+ ans"},MATCH(Tableau1[[#This Row],[Âge]],{15;20;30;45;55;60},1)))</f>
        <v>55-60 ans</v>
      </c>
      <c r="E4" s="65">
        <f ca="1">IF(B4=0," ",Tableau1[[#This Row],[Âge]]+3)</f>
        <v>58</v>
      </c>
      <c r="F4" s="66" t="str">
        <f ca="1">IF(B4=0," ",INDEX({"15-20 ans";"20-30 ans";"30-45 ans";"45-55 ans";"55-60 ans";"60+ ans"},MATCH(Tableau1[[#This Row],[Âge +3]],{15;20;30;45;55;60},1)))</f>
        <v>55-60 ans</v>
      </c>
      <c r="G4" s="69">
        <f ca="1">IF(B4=0," ",Tableau1[[#This Row],[Âge]]+5)</f>
        <v>60</v>
      </c>
      <c r="H4" s="70" t="str">
        <f ca="1">IF(B4=0," ",INDEX({"20-30 ans";"30-45 ans";"45-55 ans";"55-60 ans";"60+ ans"},MATCH(Tableau1[[#This Row],[Âge +5]],{20;30;45;55;60},1)))</f>
        <v>60+ ans</v>
      </c>
      <c r="I4" s="30" t="s">
        <v>73</v>
      </c>
      <c r="J4" s="30" t="s">
        <v>17</v>
      </c>
      <c r="K4" s="30" t="s">
        <v>33</v>
      </c>
    </row>
    <row r="5" spans="1:11" x14ac:dyDescent="0.25">
      <c r="A5" s="72" t="s">
        <v>94</v>
      </c>
      <c r="B5" s="28">
        <v>22724</v>
      </c>
      <c r="C5" s="63">
        <f t="shared" ca="1" si="0"/>
        <v>60</v>
      </c>
      <c r="D5" s="64" t="str">
        <f ca="1">IF(B5=0," ",INDEX({"15-20 ans";"20-30 ans";"30-45 ans";"45-55 ans";"55-60 ans";"60+ ans"},MATCH(Tableau1[[#This Row],[Âge]],{15;20;30;45;55;60},1)))</f>
        <v>60+ ans</v>
      </c>
      <c r="E5" s="65">
        <f ca="1">IF(B5=0," ",Tableau1[[#This Row],[Âge]]+3)</f>
        <v>63</v>
      </c>
      <c r="F5" s="66" t="str">
        <f ca="1">IF(B5=0," ",INDEX({"15-20 ans";"20-30 ans";"30-45 ans";"45-55 ans";"55-60 ans";"60+ ans"},MATCH(Tableau1[[#This Row],[Âge +3]],{15;20;30;45;55;60},1)))</f>
        <v>60+ ans</v>
      </c>
      <c r="G5" s="69">
        <f ca="1">IF(B5=0," ",Tableau1[[#This Row],[Âge]]+5)</f>
        <v>65</v>
      </c>
      <c r="H5" s="70" t="str">
        <f ca="1">IF(B5=0," ",INDEX({"20-30 ans";"30-45 ans";"45-55 ans";"55-60 ans";"60+ ans"},MATCH(Tableau1[[#This Row],[Âge +5]],{20;30;45;55;60},1)))</f>
        <v>60+ ans</v>
      </c>
      <c r="I5" s="30" t="s">
        <v>72</v>
      </c>
      <c r="J5" s="30" t="s">
        <v>17</v>
      </c>
      <c r="K5" s="30" t="s">
        <v>32</v>
      </c>
    </row>
    <row r="6" spans="1:11" x14ac:dyDescent="0.25">
      <c r="A6" s="72" t="s">
        <v>95</v>
      </c>
      <c r="B6" s="28">
        <v>28107</v>
      </c>
      <c r="C6" s="63">
        <f t="shared" ca="1" si="0"/>
        <v>45</v>
      </c>
      <c r="D6" s="64" t="str">
        <f ca="1">IF(B6=0," ",INDEX({"15-20 ans";"20-30 ans";"30-45 ans";"45-55 ans";"55-60 ans";"60+ ans"},MATCH(Tableau1[[#This Row],[Âge]],{15;20;30;45;55;60},1)))</f>
        <v>45-55 ans</v>
      </c>
      <c r="E6" s="65">
        <f ca="1">IF(B6=0," ",Tableau1[[#This Row],[Âge]]+3)</f>
        <v>48</v>
      </c>
      <c r="F6" s="66" t="str">
        <f ca="1">IF(B6=0," ",INDEX({"15-20 ans";"20-30 ans";"30-45 ans";"45-55 ans";"55-60 ans";"60+ ans"},MATCH(Tableau1[[#This Row],[Âge +3]],{15;20;30;45;55;60},1)))</f>
        <v>45-55 ans</v>
      </c>
      <c r="G6" s="69">
        <f ca="1">IF(B6=0," ",Tableau1[[#This Row],[Âge]]+5)</f>
        <v>50</v>
      </c>
      <c r="H6" s="70" t="str">
        <f ca="1">IF(B6=0," ",INDEX({"20-30 ans";"30-45 ans";"45-55 ans";"55-60 ans";"60+ ans"},MATCH(Tableau1[[#This Row],[Âge +5]],{20;30;45;55;60},1)))</f>
        <v>45-55 ans</v>
      </c>
      <c r="I6" s="30" t="s">
        <v>72</v>
      </c>
      <c r="J6" s="30" t="s">
        <v>17</v>
      </c>
      <c r="K6" s="30" t="s">
        <v>32</v>
      </c>
    </row>
    <row r="7" spans="1:11" x14ac:dyDescent="0.25">
      <c r="A7" s="72" t="s">
        <v>96</v>
      </c>
      <c r="B7" s="28">
        <v>28399</v>
      </c>
      <c r="C7" s="63">
        <f t="shared" ca="1" si="0"/>
        <v>44</v>
      </c>
      <c r="D7" s="64" t="str">
        <f ca="1">IF(B7=0," ",INDEX({"15-20 ans";"20-30 ans";"30-45 ans";"45-55 ans";"55-60 ans";"60+ ans"},MATCH(Tableau1[[#This Row],[Âge]],{15;20;30;45;55;60},1)))</f>
        <v>30-45 ans</v>
      </c>
      <c r="E7" s="65">
        <f ca="1">IF(B7=0," ",Tableau1[[#This Row],[Âge]]+3)</f>
        <v>47</v>
      </c>
      <c r="F7" s="66" t="str">
        <f ca="1">IF(B7=0," ",INDEX({"15-20 ans";"20-30 ans";"30-45 ans";"45-55 ans";"55-60 ans";"60+ ans"},MATCH(Tableau1[[#This Row],[Âge +3]],{15;20;30;45;55;60},1)))</f>
        <v>45-55 ans</v>
      </c>
      <c r="G7" s="69">
        <f ca="1">IF(B7=0," ",Tableau1[[#This Row],[Âge]]+5)</f>
        <v>49</v>
      </c>
      <c r="H7" s="70" t="str">
        <f ca="1">IF(B7=0," ",INDEX({"20-30 ans";"30-45 ans";"45-55 ans";"55-60 ans";"60+ ans"},MATCH(Tableau1[[#This Row],[Âge +5]],{20;30;45;55;60},1)))</f>
        <v>45-55 ans</v>
      </c>
      <c r="I7" s="30" t="s">
        <v>72</v>
      </c>
      <c r="J7" s="30" t="s">
        <v>17</v>
      </c>
      <c r="K7" s="30" t="s">
        <v>32</v>
      </c>
    </row>
    <row r="8" spans="1:11" x14ac:dyDescent="0.25">
      <c r="A8" s="72" t="s">
        <v>97</v>
      </c>
      <c r="B8" s="28">
        <v>21095</v>
      </c>
      <c r="C8" s="63">
        <f t="shared" ca="1" si="0"/>
        <v>64</v>
      </c>
      <c r="D8" s="64" t="str">
        <f ca="1">IF(B8=0," ",INDEX({"15-20 ans";"20-30 ans";"30-45 ans";"45-55 ans";"55-60 ans";"60+ ans"},MATCH(Tableau1[[#This Row],[Âge]],{15;20;30;45;55;60},1)))</f>
        <v>60+ ans</v>
      </c>
      <c r="E8" s="65">
        <f ca="1">IF(B8=0," ",Tableau1[[#This Row],[Âge]]+3)</f>
        <v>67</v>
      </c>
      <c r="F8" s="66" t="str">
        <f ca="1">IF(B8=0," ",INDEX({"15-20 ans";"20-30 ans";"30-45 ans";"45-55 ans";"55-60 ans";"60+ ans"},MATCH(Tableau1[[#This Row],[Âge +3]],{15;20;30;45;55;60},1)))</f>
        <v>60+ ans</v>
      </c>
      <c r="G8" s="69">
        <f ca="1">IF(B8=0," ",Tableau1[[#This Row],[Âge]]+5)</f>
        <v>69</v>
      </c>
      <c r="H8" s="70" t="str">
        <f ca="1">IF(B8=0," ",INDEX({"20-30 ans";"30-45 ans";"45-55 ans";"55-60 ans";"60+ ans"},MATCH(Tableau1[[#This Row],[Âge +5]],{20;30;45;55;60},1)))</f>
        <v>60+ ans</v>
      </c>
      <c r="I8" s="30" t="s">
        <v>72</v>
      </c>
      <c r="J8" s="30" t="s">
        <v>17</v>
      </c>
      <c r="K8" s="30" t="s">
        <v>32</v>
      </c>
    </row>
    <row r="9" spans="1:11" x14ac:dyDescent="0.25">
      <c r="A9" s="72" t="s">
        <v>98</v>
      </c>
      <c r="B9" s="28">
        <v>24561</v>
      </c>
      <c r="C9" s="63">
        <f t="shared" ca="1" si="0"/>
        <v>55</v>
      </c>
      <c r="D9" s="64" t="str">
        <f ca="1">IF(B9=0," ",INDEX({"15-20 ans";"20-30 ans";"30-45 ans";"45-55 ans";"55-60 ans";"60+ ans"},MATCH(Tableau1[[#This Row],[Âge]],{15;20;30;45;55;60},1)))</f>
        <v>55-60 ans</v>
      </c>
      <c r="E9" s="65">
        <f ca="1">IF(B9=0," ",Tableau1[[#This Row],[Âge]]+3)</f>
        <v>58</v>
      </c>
      <c r="F9" s="66" t="str">
        <f ca="1">IF(B9=0," ",INDEX({"15-20 ans";"20-30 ans";"30-45 ans";"45-55 ans";"55-60 ans";"60+ ans"},MATCH(Tableau1[[#This Row],[Âge +3]],{15;20;30;45;55;60},1)))</f>
        <v>55-60 ans</v>
      </c>
      <c r="G9" s="69">
        <f ca="1">IF(B9=0," ",Tableau1[[#This Row],[Âge]]+5)</f>
        <v>60</v>
      </c>
      <c r="H9" s="70" t="str">
        <f ca="1">IF(B9=0," ",INDEX({"20-30 ans";"30-45 ans";"45-55 ans";"55-60 ans";"60+ ans"},MATCH(Tableau1[[#This Row],[Âge +5]],{20;30;45;55;60},1)))</f>
        <v>60+ ans</v>
      </c>
      <c r="I9" s="30" t="s">
        <v>72</v>
      </c>
      <c r="J9" s="30" t="s">
        <v>18</v>
      </c>
      <c r="K9" s="30" t="s">
        <v>31</v>
      </c>
    </row>
    <row r="10" spans="1:11" x14ac:dyDescent="0.25">
      <c r="A10" s="72" t="s">
        <v>99</v>
      </c>
      <c r="B10" s="28">
        <v>20910</v>
      </c>
      <c r="C10" s="63">
        <f t="shared" ca="1" si="0"/>
        <v>65</v>
      </c>
      <c r="D10" s="64" t="str">
        <f ca="1">IF(B10=0," ",INDEX({"15-20 ans";"20-30 ans";"30-45 ans";"45-55 ans";"55-60 ans";"60+ ans"},MATCH(Tableau1[[#This Row],[Âge]],{15;20;30;45;55;60},1)))</f>
        <v>60+ ans</v>
      </c>
      <c r="E10" s="65">
        <f ca="1">IF(B10=0," ",Tableau1[[#This Row],[Âge]]+3)</f>
        <v>68</v>
      </c>
      <c r="F10" s="66" t="str">
        <f ca="1">IF(B10=0," ",INDEX({"15-20 ans";"20-30 ans";"30-45 ans";"45-55 ans";"55-60 ans";"60+ ans"},MATCH(Tableau1[[#This Row],[Âge +3]],{15;20;30;45;55;60},1)))</f>
        <v>60+ ans</v>
      </c>
      <c r="G10" s="69">
        <f ca="1">IF(B10=0," ",Tableau1[[#This Row],[Âge]]+5)</f>
        <v>70</v>
      </c>
      <c r="H10" s="70" t="str">
        <f ca="1">IF(B10=0," ",INDEX({"20-30 ans";"30-45 ans";"45-55 ans";"55-60 ans";"60+ ans"},MATCH(Tableau1[[#This Row],[Âge +5]],{20;30;45;55;60},1)))</f>
        <v>60+ ans</v>
      </c>
      <c r="I10" s="30" t="s">
        <v>73</v>
      </c>
      <c r="J10" s="30" t="s">
        <v>18</v>
      </c>
      <c r="K10" s="30" t="s">
        <v>31</v>
      </c>
    </row>
    <row r="11" spans="1:11" x14ac:dyDescent="0.25">
      <c r="A11" s="72" t="s">
        <v>100</v>
      </c>
      <c r="B11" s="28">
        <v>24563</v>
      </c>
      <c r="C11" s="63">
        <f t="shared" ca="1" si="0"/>
        <v>55</v>
      </c>
      <c r="D11" s="64" t="str">
        <f ca="1">IF(B11=0," ",INDEX({"15-20 ans";"20-30 ans";"30-45 ans";"45-55 ans";"55-60 ans";"60+ ans"},MATCH(Tableau1[[#This Row],[Âge]],{15;20;30;45;55;60},1)))</f>
        <v>55-60 ans</v>
      </c>
      <c r="E11" s="65">
        <f ca="1">IF(B11=0," ",Tableau1[[#This Row],[Âge]]+3)</f>
        <v>58</v>
      </c>
      <c r="F11" s="66" t="str">
        <f ca="1">IF(B11=0," ",INDEX({"15-20 ans";"20-30 ans";"30-45 ans";"45-55 ans";"55-60 ans";"60+ ans"},MATCH(Tableau1[[#This Row],[Âge +3]],{15;20;30;45;55;60},1)))</f>
        <v>55-60 ans</v>
      </c>
      <c r="G11" s="69">
        <f ca="1">IF(B11=0," ",Tableau1[[#This Row],[Âge]]+5)</f>
        <v>60</v>
      </c>
      <c r="H11" s="70" t="str">
        <f ca="1">IF(B11=0," ",INDEX({"20-30 ans";"30-45 ans";"45-55 ans";"55-60 ans";"60+ ans"},MATCH(Tableau1[[#This Row],[Âge +5]],{20;30;45;55;60},1)))</f>
        <v>60+ ans</v>
      </c>
      <c r="I11" s="30" t="s">
        <v>73</v>
      </c>
      <c r="J11" s="30" t="s">
        <v>18</v>
      </c>
      <c r="K11" s="30" t="s">
        <v>31</v>
      </c>
    </row>
    <row r="12" spans="1:11" x14ac:dyDescent="0.25">
      <c r="A12" s="72" t="s">
        <v>101</v>
      </c>
      <c r="B12" s="28">
        <v>20547</v>
      </c>
      <c r="C12" s="63">
        <f t="shared" ca="1" si="0"/>
        <v>66</v>
      </c>
      <c r="D12" s="64" t="str">
        <f ca="1">IF(B12=0," ",INDEX({"15-20 ans";"20-30 ans";"30-45 ans";"45-55 ans";"55-60 ans";"60+ ans"},MATCH(Tableau1[[#This Row],[Âge]],{15;20;30;45;55;60},1)))</f>
        <v>60+ ans</v>
      </c>
      <c r="E12" s="65">
        <f ca="1">IF(B12=0," ",Tableau1[[#This Row],[Âge]]+3)</f>
        <v>69</v>
      </c>
      <c r="F12" s="66" t="str">
        <f ca="1">IF(B12=0," ",INDEX({"15-20 ans";"20-30 ans";"30-45 ans";"45-55 ans";"55-60 ans";"60+ ans"},MATCH(Tableau1[[#This Row],[Âge +3]],{15;20;30;45;55;60},1)))</f>
        <v>60+ ans</v>
      </c>
      <c r="G12" s="69">
        <f ca="1">IF(B12=0," ",Tableau1[[#This Row],[Âge]]+5)</f>
        <v>71</v>
      </c>
      <c r="H12" s="70" t="str">
        <f ca="1">IF(B12=0," ",INDEX({"20-30 ans";"30-45 ans";"45-55 ans";"55-60 ans";"60+ ans"},MATCH(Tableau1[[#This Row],[Âge +5]],{20;30;45;55;60},1)))</f>
        <v>60+ ans</v>
      </c>
      <c r="I12" s="30" t="s">
        <v>73</v>
      </c>
      <c r="J12" s="30" t="s">
        <v>21</v>
      </c>
      <c r="K12" s="30" t="s">
        <v>31</v>
      </c>
    </row>
    <row r="13" spans="1:11" x14ac:dyDescent="0.25">
      <c r="A13" s="72" t="s">
        <v>102</v>
      </c>
      <c r="B13" s="28">
        <v>23573</v>
      </c>
      <c r="C13" s="63">
        <f t="shared" ca="1" si="0"/>
        <v>58</v>
      </c>
      <c r="D13" s="64" t="str">
        <f ca="1">IF(B13=0," ",INDEX({"15-20 ans";"20-30 ans";"30-45 ans";"45-55 ans";"55-60 ans";"60+ ans"},MATCH(Tableau1[[#This Row],[Âge]],{15;20;30;45;55;60},1)))</f>
        <v>55-60 ans</v>
      </c>
      <c r="E13" s="65">
        <f ca="1">IF(B13=0," ",Tableau1[[#This Row],[Âge]]+3)</f>
        <v>61</v>
      </c>
      <c r="F13" s="66" t="str">
        <f ca="1">IF(B13=0," ",INDEX({"15-20 ans";"20-30 ans";"30-45 ans";"45-55 ans";"55-60 ans";"60+ ans"},MATCH(Tableau1[[#This Row],[Âge +3]],{15;20;30;45;55;60},1)))</f>
        <v>60+ ans</v>
      </c>
      <c r="G13" s="69">
        <f ca="1">IF(B13=0," ",Tableau1[[#This Row],[Âge]]+5)</f>
        <v>63</v>
      </c>
      <c r="H13" s="70" t="str">
        <f ca="1">IF(B13=0," ",INDEX({"20-30 ans";"30-45 ans";"45-55 ans";"55-60 ans";"60+ ans"},MATCH(Tableau1[[#This Row],[Âge +5]],{20;30;45;55;60},1)))</f>
        <v>60+ ans</v>
      </c>
      <c r="I13" s="30" t="s">
        <v>72</v>
      </c>
      <c r="J13" s="30" t="s">
        <v>18</v>
      </c>
      <c r="K13" s="30" t="s">
        <v>32</v>
      </c>
    </row>
    <row r="14" spans="1:11" x14ac:dyDescent="0.25">
      <c r="A14" s="72" t="s">
        <v>103</v>
      </c>
      <c r="B14" s="28">
        <v>20509</v>
      </c>
      <c r="C14" s="63">
        <f t="shared" ca="1" si="0"/>
        <v>66</v>
      </c>
      <c r="D14" s="64" t="str">
        <f ca="1">IF(B14=0," ",INDEX({"15-20 ans";"20-30 ans";"30-45 ans";"45-55 ans";"55-60 ans";"60+ ans"},MATCH(Tableau1[[#This Row],[Âge]],{15;20;30;45;55;60},1)))</f>
        <v>60+ ans</v>
      </c>
      <c r="E14" s="65">
        <f ca="1">IF(B14=0," ",Tableau1[[#This Row],[Âge]]+3)</f>
        <v>69</v>
      </c>
      <c r="F14" s="66" t="str">
        <f ca="1">IF(B14=0," ",INDEX({"15-20 ans";"20-30 ans";"30-45 ans";"45-55 ans";"55-60 ans";"60+ ans"},MATCH(Tableau1[[#This Row],[Âge +3]],{15;20;30;45;55;60},1)))</f>
        <v>60+ ans</v>
      </c>
      <c r="G14" s="69">
        <f ca="1">IF(B14=0," ",Tableau1[[#This Row],[Âge]]+5)</f>
        <v>71</v>
      </c>
      <c r="H14" s="70" t="str">
        <f ca="1">IF(B14=0," ",INDEX({"20-30 ans";"30-45 ans";"45-55 ans";"55-60 ans";"60+ ans"},MATCH(Tableau1[[#This Row],[Âge +5]],{20;30;45;55;60},1)))</f>
        <v>60+ ans</v>
      </c>
      <c r="I14" s="30" t="s">
        <v>72</v>
      </c>
      <c r="J14" s="30" t="s">
        <v>19</v>
      </c>
      <c r="K14" s="30" t="s">
        <v>33</v>
      </c>
    </row>
    <row r="15" spans="1:11" x14ac:dyDescent="0.25">
      <c r="A15" s="72" t="s">
        <v>104</v>
      </c>
      <c r="B15" s="28">
        <v>18813</v>
      </c>
      <c r="C15" s="63">
        <f t="shared" ca="1" si="0"/>
        <v>71</v>
      </c>
      <c r="D15" s="64" t="str">
        <f ca="1">IF(B15=0," ",INDEX({"15-20 ans";"20-30 ans";"30-45 ans";"45-55 ans";"55-60 ans";"60+ ans"},MATCH(Tableau1[[#This Row],[Âge]],{15;20;30;45;55;60},1)))</f>
        <v>60+ ans</v>
      </c>
      <c r="E15" s="65">
        <f ca="1">IF(B15=0," ",Tableau1[[#This Row],[Âge]]+3)</f>
        <v>74</v>
      </c>
      <c r="F15" s="66" t="str">
        <f ca="1">IF(B15=0," ",INDEX({"15-20 ans";"20-30 ans";"30-45 ans";"45-55 ans";"55-60 ans";"60+ ans"},MATCH(Tableau1[[#This Row],[Âge +3]],{15;20;30;45;55;60},1)))</f>
        <v>60+ ans</v>
      </c>
      <c r="G15" s="69">
        <f ca="1">IF(B15=0," ",Tableau1[[#This Row],[Âge]]+5)</f>
        <v>76</v>
      </c>
      <c r="H15" s="70" t="str">
        <f ca="1">IF(B15=0," ",INDEX({"20-30 ans";"30-45 ans";"45-55 ans";"55-60 ans";"60+ ans"},MATCH(Tableau1[[#This Row],[Âge +5]],{20;30;45;55;60},1)))</f>
        <v>60+ ans</v>
      </c>
      <c r="I15" s="30" t="s">
        <v>72</v>
      </c>
      <c r="J15" s="30" t="s">
        <v>19</v>
      </c>
      <c r="K15" s="30" t="s">
        <v>32</v>
      </c>
    </row>
    <row r="16" spans="1:11" x14ac:dyDescent="0.25">
      <c r="A16" s="72" t="s">
        <v>105</v>
      </c>
      <c r="B16" s="28">
        <v>22793</v>
      </c>
      <c r="C16" s="63">
        <f t="shared" ca="1" si="0"/>
        <v>60</v>
      </c>
      <c r="D16" s="64" t="str">
        <f ca="1">IF(B16=0," ",INDEX({"15-20 ans";"20-30 ans";"30-45 ans";"45-55 ans";"55-60 ans";"60+ ans"},MATCH(Tableau1[[#This Row],[Âge]],{15;20;30;45;55;60},1)))</f>
        <v>60+ ans</v>
      </c>
      <c r="E16" s="65">
        <f ca="1">IF(B16=0," ",Tableau1[[#This Row],[Âge]]+3)</f>
        <v>63</v>
      </c>
      <c r="F16" s="66" t="str">
        <f ca="1">IF(B16=0," ",INDEX({"15-20 ans";"20-30 ans";"30-45 ans";"45-55 ans";"55-60 ans";"60+ ans"},MATCH(Tableau1[[#This Row],[Âge +3]],{15;20;30;45;55;60},1)))</f>
        <v>60+ ans</v>
      </c>
      <c r="G16" s="69">
        <f ca="1">IF(B16=0," ",Tableau1[[#This Row],[Âge]]+5)</f>
        <v>65</v>
      </c>
      <c r="H16" s="70" t="str">
        <f ca="1">IF(B16=0," ",INDEX({"20-30 ans";"30-45 ans";"45-55 ans";"55-60 ans";"60+ ans"},MATCH(Tableau1[[#This Row],[Âge +5]],{20;30;45;55;60},1)))</f>
        <v>60+ ans</v>
      </c>
      <c r="I16" s="30" t="s">
        <v>72</v>
      </c>
      <c r="J16" s="30" t="s">
        <v>19</v>
      </c>
      <c r="K16" s="30" t="s">
        <v>32</v>
      </c>
    </row>
    <row r="17" spans="1:11" x14ac:dyDescent="0.25">
      <c r="A17" s="72" t="s">
        <v>106</v>
      </c>
      <c r="B17" s="28">
        <v>29155</v>
      </c>
      <c r="C17" s="63">
        <f t="shared" ca="1" si="0"/>
        <v>42</v>
      </c>
      <c r="D17" s="64" t="str">
        <f ca="1">IF(B17=0," ",INDEX({"15-20 ans";"20-30 ans";"30-45 ans";"45-55 ans";"55-60 ans";"60+ ans"},MATCH(Tableau1[[#This Row],[Âge]],{15;20;30;45;55;60},1)))</f>
        <v>30-45 ans</v>
      </c>
      <c r="E17" s="65">
        <f ca="1">IF(B17=0," ",Tableau1[[#This Row],[Âge]]+3)</f>
        <v>45</v>
      </c>
      <c r="F17" s="66" t="str">
        <f ca="1">IF(B17=0," ",INDEX({"15-20 ans";"20-30 ans";"30-45 ans";"45-55 ans";"55-60 ans";"60+ ans"},MATCH(Tableau1[[#This Row],[Âge +3]],{15;20;30;45;55;60},1)))</f>
        <v>45-55 ans</v>
      </c>
      <c r="G17" s="69">
        <f ca="1">IF(B17=0," ",Tableau1[[#This Row],[Âge]]+5)</f>
        <v>47</v>
      </c>
      <c r="H17" s="70" t="str">
        <f ca="1">IF(B17=0," ",INDEX({"20-30 ans";"30-45 ans";"45-55 ans";"55-60 ans";"60+ ans"},MATCH(Tableau1[[#This Row],[Âge +5]],{20;30;45;55;60},1)))</f>
        <v>45-55 ans</v>
      </c>
      <c r="I17" s="30" t="s">
        <v>72</v>
      </c>
      <c r="J17" s="30" t="s">
        <v>19</v>
      </c>
      <c r="K17" s="30" t="s">
        <v>32</v>
      </c>
    </row>
    <row r="18" spans="1:11" x14ac:dyDescent="0.25">
      <c r="A18" s="72" t="s">
        <v>107</v>
      </c>
      <c r="B18" s="28">
        <v>25568</v>
      </c>
      <c r="C18" s="63">
        <f t="shared" ca="1" si="0"/>
        <v>52</v>
      </c>
      <c r="D18" s="64" t="str">
        <f ca="1">IF(B18=0," ",INDEX({"15-20 ans";"20-30 ans";"30-45 ans";"45-55 ans";"55-60 ans";"60+ ans"},MATCH(Tableau1[[#This Row],[Âge]],{15;20;30;45;55;60},1)))</f>
        <v>45-55 ans</v>
      </c>
      <c r="E18" s="65">
        <f ca="1">IF(B18=0," ",Tableau1[[#This Row],[Âge]]+3)</f>
        <v>55</v>
      </c>
      <c r="F18" s="66" t="str">
        <f ca="1">IF(B18=0," ",INDEX({"15-20 ans";"20-30 ans";"30-45 ans";"45-55 ans";"55-60 ans";"60+ ans"},MATCH(Tableau1[[#This Row],[Âge +3]],{15;20;30;45;55;60},1)))</f>
        <v>55-60 ans</v>
      </c>
      <c r="G18" s="69">
        <f ca="1">IF(B18=0," ",Tableau1[[#This Row],[Âge]]+5)</f>
        <v>57</v>
      </c>
      <c r="H18" s="70" t="str">
        <f ca="1">IF(B18=0," ",INDEX({"20-30 ans";"30-45 ans";"45-55 ans";"55-60 ans";"60+ ans"},MATCH(Tableau1[[#This Row],[Âge +5]],{20;30;45;55;60},1)))</f>
        <v>55-60 ans</v>
      </c>
      <c r="I18" s="30" t="s">
        <v>73</v>
      </c>
      <c r="J18" s="30" t="s">
        <v>21</v>
      </c>
      <c r="K18" s="30" t="s">
        <v>33</v>
      </c>
    </row>
    <row r="19" spans="1:11" x14ac:dyDescent="0.25">
      <c r="A19" s="72" t="s">
        <v>108</v>
      </c>
      <c r="B19" s="28">
        <v>25569</v>
      </c>
      <c r="C19" s="63">
        <f t="shared" ca="1" si="0"/>
        <v>52</v>
      </c>
      <c r="D19" s="64" t="str">
        <f ca="1">IF(B19=0," ",INDEX({"15-20 ans";"20-30 ans";"30-45 ans";"45-55 ans";"55-60 ans";"60+ ans"},MATCH(Tableau1[[#This Row],[Âge]],{15;20;30;45;55;60},1)))</f>
        <v>45-55 ans</v>
      </c>
      <c r="E19" s="65">
        <f ca="1">IF(B19=0," ",Tableau1[[#This Row],[Âge]]+3)</f>
        <v>55</v>
      </c>
      <c r="F19" s="66" t="str">
        <f ca="1">IF(B19=0," ",INDEX({"15-20 ans";"20-30 ans";"30-45 ans";"45-55 ans";"55-60 ans";"60+ ans"},MATCH(Tableau1[[#This Row],[Âge +3]],{15;20;30;45;55;60},1)))</f>
        <v>55-60 ans</v>
      </c>
      <c r="G19" s="69">
        <f ca="1">IF(B19=0," ",Tableau1[[#This Row],[Âge]]+5)</f>
        <v>57</v>
      </c>
      <c r="H19" s="70" t="str">
        <f ca="1">IF(B19=0," ",INDEX({"20-30 ans";"30-45 ans";"45-55 ans";"55-60 ans";"60+ ans"},MATCH(Tableau1[[#This Row],[Âge +5]],{20;30;45;55;60},1)))</f>
        <v>55-60 ans</v>
      </c>
      <c r="I19" s="30" t="s">
        <v>73</v>
      </c>
      <c r="J19" s="30" t="s">
        <v>71</v>
      </c>
      <c r="K19" s="30" t="s">
        <v>31</v>
      </c>
    </row>
    <row r="20" spans="1:11" x14ac:dyDescent="0.25">
      <c r="A20" s="72" t="s">
        <v>109</v>
      </c>
      <c r="B20" s="28">
        <v>23568</v>
      </c>
      <c r="C20" s="63">
        <f t="shared" ca="1" si="0"/>
        <v>58</v>
      </c>
      <c r="D20" s="64" t="str">
        <f ca="1">IF(B20=0," ",INDEX({"15-20 ans";"20-30 ans";"30-45 ans";"45-55 ans";"55-60 ans";"60+ ans"},MATCH(Tableau1[[#This Row],[Âge]],{15;20;30;45;55;60},1)))</f>
        <v>55-60 ans</v>
      </c>
      <c r="E20" s="65">
        <f ca="1">IF(B20=0," ",Tableau1[[#This Row],[Âge]]+3)</f>
        <v>61</v>
      </c>
      <c r="F20" s="66" t="str">
        <f ca="1">IF(B20=0," ",INDEX({"15-20 ans";"20-30 ans";"30-45 ans";"45-55 ans";"55-60 ans";"60+ ans"},MATCH(Tableau1[[#This Row],[Âge +3]],{15;20;30;45;55;60},1)))</f>
        <v>60+ ans</v>
      </c>
      <c r="G20" s="69">
        <f ca="1">IF(B20=0," ",Tableau1[[#This Row],[Âge]]+5)</f>
        <v>63</v>
      </c>
      <c r="H20" s="70" t="str">
        <f ca="1">IF(B20=0," ",INDEX({"20-30 ans";"30-45 ans";"45-55 ans";"55-60 ans";"60+ ans"},MATCH(Tableau1[[#This Row],[Âge +5]],{20;30;45;55;60},1)))</f>
        <v>60+ ans</v>
      </c>
      <c r="I20" s="30" t="s">
        <v>73</v>
      </c>
      <c r="J20" s="30" t="s">
        <v>71</v>
      </c>
      <c r="K20" s="30" t="s">
        <v>31</v>
      </c>
    </row>
    <row r="21" spans="1:11" x14ac:dyDescent="0.25">
      <c r="A21" s="72" t="s">
        <v>110</v>
      </c>
      <c r="B21" s="28">
        <v>25661</v>
      </c>
      <c r="C21" s="63">
        <f t="shared" ca="1" si="0"/>
        <v>52</v>
      </c>
      <c r="D21" s="64" t="str">
        <f ca="1">IF(B21=0," ",INDEX({"15-20 ans";"20-30 ans";"30-45 ans";"45-55 ans";"55-60 ans";"60+ ans"},MATCH(Tableau1[[#This Row],[Âge]],{15;20;30;45;55;60},1)))</f>
        <v>45-55 ans</v>
      </c>
      <c r="E21" s="65">
        <f ca="1">IF(B21=0," ",Tableau1[[#This Row],[Âge]]+3)</f>
        <v>55</v>
      </c>
      <c r="F21" s="66" t="str">
        <f ca="1">IF(B21=0," ",INDEX({"15-20 ans";"20-30 ans";"30-45 ans";"45-55 ans";"55-60 ans";"60+ ans"},MATCH(Tableau1[[#This Row],[Âge +3]],{15;20;30;45;55;60},1)))</f>
        <v>55-60 ans</v>
      </c>
      <c r="G21" s="69">
        <f ca="1">IF(B21=0," ",Tableau1[[#This Row],[Âge]]+5)</f>
        <v>57</v>
      </c>
      <c r="H21" s="70" t="str">
        <f ca="1">IF(B21=0," ",INDEX({"20-30 ans";"30-45 ans";"45-55 ans";"55-60 ans";"60+ ans"},MATCH(Tableau1[[#This Row],[Âge +5]],{20;30;45;55;60},1)))</f>
        <v>55-60 ans</v>
      </c>
      <c r="I21" s="30" t="s">
        <v>73</v>
      </c>
      <c r="J21" s="30" t="s">
        <v>71</v>
      </c>
      <c r="K21" s="30" t="s">
        <v>31</v>
      </c>
    </row>
    <row r="22" spans="1:11" x14ac:dyDescent="0.25">
      <c r="A22" s="72" t="s">
        <v>111</v>
      </c>
      <c r="B22" s="29">
        <v>29371</v>
      </c>
      <c r="C22" s="63">
        <f t="shared" ca="1" si="0"/>
        <v>42</v>
      </c>
      <c r="D22" s="64" t="str">
        <f ca="1">IF(B22=0," ",INDEX({"15-20 ans";"20-30 ans";"30-45 ans";"45-55 ans";"55-60 ans";"60+ ans"},MATCH(Tableau1[[#This Row],[Âge]],{15;20;30;45;55;60},1)))</f>
        <v>30-45 ans</v>
      </c>
      <c r="E22" s="65">
        <f ca="1">IF(B22=0," ",Tableau1[[#This Row],[Âge]]+3)</f>
        <v>45</v>
      </c>
      <c r="F22" s="66" t="str">
        <f ca="1">IF(B22=0," ",INDEX({"15-20 ans";"20-30 ans";"30-45 ans";"45-55 ans";"55-60 ans";"60+ ans"},MATCH(Tableau1[[#This Row],[Âge +3]],{15;20;30;45;55;60},1)))</f>
        <v>45-55 ans</v>
      </c>
      <c r="G22" s="69">
        <f ca="1">IF(B22=0," ",Tableau1[[#This Row],[Âge]]+5)</f>
        <v>47</v>
      </c>
      <c r="H22" s="70" t="str">
        <f ca="1">IF(B22=0," ",INDEX({"20-30 ans";"30-45 ans";"45-55 ans";"55-60 ans";"60+ ans"},MATCH(Tableau1[[#This Row],[Âge +5]],{20;30;45;55;60},1)))</f>
        <v>45-55 ans</v>
      </c>
      <c r="I22" s="30" t="s">
        <v>73</v>
      </c>
      <c r="J22" s="30" t="s">
        <v>20</v>
      </c>
      <c r="K22" s="30" t="s">
        <v>31</v>
      </c>
    </row>
    <row r="23" spans="1:11" x14ac:dyDescent="0.25">
      <c r="A23" s="72" t="s">
        <v>112</v>
      </c>
      <c r="B23" s="28">
        <v>21981</v>
      </c>
      <c r="C23" s="63">
        <f t="shared" ca="1" si="0"/>
        <v>62</v>
      </c>
      <c r="D23" s="64" t="str">
        <f ca="1">IF(B23=0," ",INDEX({"15-20 ans";"20-30 ans";"30-45 ans";"45-55 ans";"55-60 ans";"60+ ans"},MATCH(Tableau1[[#This Row],[Âge]],{15;20;30;45;55;60},1)))</f>
        <v>60+ ans</v>
      </c>
      <c r="E23" s="65">
        <f ca="1">IF(B23=0," ",Tableau1[[#This Row],[Âge]]+3)</f>
        <v>65</v>
      </c>
      <c r="F23" s="66" t="str">
        <f ca="1">IF(B23=0," ",INDEX({"15-20 ans";"20-30 ans";"30-45 ans";"45-55 ans";"55-60 ans";"60+ ans"},MATCH(Tableau1[[#This Row],[Âge +3]],{15;20;30;45;55;60},1)))</f>
        <v>60+ ans</v>
      </c>
      <c r="G23" s="69">
        <f ca="1">IF(B23=0," ",Tableau1[[#This Row],[Âge]]+5)</f>
        <v>67</v>
      </c>
      <c r="H23" s="70" t="str">
        <f ca="1">IF(B23=0," ",INDEX({"20-30 ans";"30-45 ans";"45-55 ans";"55-60 ans";"60+ ans"},MATCH(Tableau1[[#This Row],[Âge +5]],{20;30;45;55;60},1)))</f>
        <v>60+ ans</v>
      </c>
      <c r="I23" s="30" t="s">
        <v>73</v>
      </c>
      <c r="J23" s="30" t="s">
        <v>20</v>
      </c>
      <c r="K23" s="30" t="s">
        <v>32</v>
      </c>
    </row>
    <row r="24" spans="1:11" x14ac:dyDescent="0.25">
      <c r="A24" s="72" t="s">
        <v>113</v>
      </c>
      <c r="B24" s="28">
        <v>24564</v>
      </c>
      <c r="C24" s="63">
        <f t="shared" ca="1" si="0"/>
        <v>55</v>
      </c>
      <c r="D24" s="64" t="str">
        <f ca="1">IF(B24=0," ",INDEX({"15-20 ans";"20-30 ans";"30-45 ans";"45-55 ans";"55-60 ans";"60+ ans"},MATCH(Tableau1[[#This Row],[Âge]],{15;20;30;45;55;60},1)))</f>
        <v>55-60 ans</v>
      </c>
      <c r="E24" s="65">
        <f ca="1">IF(B24=0," ",Tableau1[[#This Row],[Âge]]+3)</f>
        <v>58</v>
      </c>
      <c r="F24" s="66" t="str">
        <f ca="1">IF(B24=0," ",INDEX({"15-20 ans";"20-30 ans";"30-45 ans";"45-55 ans";"55-60 ans";"60+ ans"},MATCH(Tableau1[[#This Row],[Âge +3]],{15;20;30;45;55;60},1)))</f>
        <v>55-60 ans</v>
      </c>
      <c r="G24" s="69">
        <f ca="1">IF(B24=0," ",Tableau1[[#This Row],[Âge]]+5)</f>
        <v>60</v>
      </c>
      <c r="H24" s="70" t="str">
        <f ca="1">IF(B24=0," ",INDEX({"20-30 ans";"30-45 ans";"45-55 ans";"55-60 ans";"60+ ans"},MATCH(Tableau1[[#This Row],[Âge +5]],{20;30;45;55;60},1)))</f>
        <v>60+ ans</v>
      </c>
      <c r="I24" s="30" t="s">
        <v>73</v>
      </c>
      <c r="J24" s="30" t="s">
        <v>18</v>
      </c>
      <c r="K24" s="30" t="s">
        <v>31</v>
      </c>
    </row>
    <row r="25" spans="1:11" x14ac:dyDescent="0.25">
      <c r="A25" s="72" t="s">
        <v>114</v>
      </c>
      <c r="B25" s="28">
        <v>23573</v>
      </c>
      <c r="C25" s="63">
        <f t="shared" ca="1" si="0"/>
        <v>58</v>
      </c>
      <c r="D25" s="64" t="str">
        <f ca="1">IF(B25=0," ",INDEX({"15-20 ans";"20-30 ans";"30-45 ans";"45-55 ans";"55-60 ans";"60+ ans"},MATCH(Tableau1[[#This Row],[Âge]],{15;20;30;45;55;60},1)))</f>
        <v>55-60 ans</v>
      </c>
      <c r="E25" s="65">
        <f ca="1">IF(B25=0," ",Tableau1[[#This Row],[Âge]]+3)</f>
        <v>61</v>
      </c>
      <c r="F25" s="66" t="str">
        <f ca="1">IF(B25=0," ",INDEX({"15-20 ans";"20-30 ans";"30-45 ans";"45-55 ans";"55-60 ans";"60+ ans"},MATCH(Tableau1[[#This Row],[Âge +3]],{15;20;30;45;55;60},1)))</f>
        <v>60+ ans</v>
      </c>
      <c r="G25" s="69">
        <f ca="1">IF(B25=0," ",Tableau1[[#This Row],[Âge]]+5)</f>
        <v>63</v>
      </c>
      <c r="H25" s="70" t="str">
        <f ca="1">IF(B25=0," ",INDEX({"20-30 ans";"30-45 ans";"45-55 ans";"55-60 ans";"60+ ans"},MATCH(Tableau1[[#This Row],[Âge +5]],{20;30;45;55;60},1)))</f>
        <v>60+ ans</v>
      </c>
      <c r="I25" s="30" t="s">
        <v>73</v>
      </c>
      <c r="J25" s="30" t="s">
        <v>18</v>
      </c>
      <c r="K25" s="30" t="s">
        <v>31</v>
      </c>
    </row>
    <row r="26" spans="1:11" x14ac:dyDescent="0.25">
      <c r="A26" s="72" t="s">
        <v>115</v>
      </c>
      <c r="B26" s="28">
        <v>20509</v>
      </c>
      <c r="C26" s="63">
        <f t="shared" ca="1" si="0"/>
        <v>66</v>
      </c>
      <c r="D26" s="64" t="str">
        <f ca="1">IF(B26=0," ",INDEX({"15-20 ans";"20-30 ans";"30-45 ans";"45-55 ans";"55-60 ans";"60+ ans"},MATCH(Tableau1[[#This Row],[Âge]],{15;20;30;45;55;60},1)))</f>
        <v>60+ ans</v>
      </c>
      <c r="E26" s="65">
        <f ca="1">IF(B26=0," ",Tableau1[[#This Row],[Âge]]+3)</f>
        <v>69</v>
      </c>
      <c r="F26" s="66" t="str">
        <f ca="1">IF(B26=0," ",INDEX({"15-20 ans";"20-30 ans";"30-45 ans";"45-55 ans";"55-60 ans";"60+ ans"},MATCH(Tableau1[[#This Row],[Âge +3]],{15;20;30;45;55;60},1)))</f>
        <v>60+ ans</v>
      </c>
      <c r="G26" s="69">
        <f ca="1">IF(B26=0," ",Tableau1[[#This Row],[Âge]]+5)</f>
        <v>71</v>
      </c>
      <c r="H26" s="70" t="str">
        <f ca="1">IF(B26=0," ",INDEX({"20-30 ans";"30-45 ans";"45-55 ans";"55-60 ans";"60+ ans"},MATCH(Tableau1[[#This Row],[Âge +5]],{20;30;45;55;60},1)))</f>
        <v>60+ ans</v>
      </c>
      <c r="I26" s="30" t="s">
        <v>72</v>
      </c>
      <c r="J26" s="30" t="s">
        <v>20</v>
      </c>
      <c r="K26" s="30" t="s">
        <v>32</v>
      </c>
    </row>
    <row r="27" spans="1:11" x14ac:dyDescent="0.25">
      <c r="A27" s="72" t="s">
        <v>116</v>
      </c>
      <c r="B27" s="28">
        <v>26036</v>
      </c>
      <c r="C27" s="63">
        <f t="shared" ca="1" si="0"/>
        <v>51</v>
      </c>
      <c r="D27" s="64" t="str">
        <f ca="1">IF(B27=0," ",INDEX({"15-20 ans";"20-30 ans";"30-45 ans";"45-55 ans";"55-60 ans";"60+ ans"},MATCH(Tableau1[[#This Row],[Âge]],{15;20;30;45;55;60},1)))</f>
        <v>45-55 ans</v>
      </c>
      <c r="E27" s="65">
        <f ca="1">IF(B27=0," ",Tableau1[[#This Row],[Âge]]+3)</f>
        <v>54</v>
      </c>
      <c r="F27" s="66" t="str">
        <f ca="1">IF(B27=0," ",INDEX({"15-20 ans";"20-30 ans";"30-45 ans";"45-55 ans";"55-60 ans";"60+ ans"},MATCH(Tableau1[[#This Row],[Âge +3]],{15;20;30;45;55;60},1)))</f>
        <v>45-55 ans</v>
      </c>
      <c r="G27" s="69">
        <f ca="1">IF(B27=0," ",Tableau1[[#This Row],[Âge]]+5)</f>
        <v>56</v>
      </c>
      <c r="H27" s="70" t="str">
        <f ca="1">IF(B27=0," ",INDEX({"20-30 ans";"30-45 ans";"45-55 ans";"55-60 ans";"60+ ans"},MATCH(Tableau1[[#This Row],[Âge +5]],{20;30;45;55;60},1)))</f>
        <v>55-60 ans</v>
      </c>
      <c r="I27" s="30" t="s">
        <v>72</v>
      </c>
      <c r="J27" s="30" t="s">
        <v>17</v>
      </c>
      <c r="K27" s="30" t="s">
        <v>31</v>
      </c>
    </row>
    <row r="28" spans="1:11" x14ac:dyDescent="0.25">
      <c r="A28" s="72" t="s">
        <v>117</v>
      </c>
      <c r="B28" s="28">
        <v>23291</v>
      </c>
      <c r="C28" s="63">
        <f t="shared" ca="1" si="0"/>
        <v>58</v>
      </c>
      <c r="D28" s="64" t="str">
        <f ca="1">IF(B28=0," ",INDEX({"15-20 ans";"20-30 ans";"30-45 ans";"45-55 ans";"55-60 ans";"60+ ans"},MATCH(Tableau1[[#This Row],[Âge]],{15;20;30;45;55;60},1)))</f>
        <v>55-60 ans</v>
      </c>
      <c r="E28" s="65">
        <f ca="1">IF(B28=0," ",Tableau1[[#This Row],[Âge]]+3)</f>
        <v>61</v>
      </c>
      <c r="F28" s="66" t="str">
        <f ca="1">IF(B28=0," ",INDEX({"15-20 ans";"20-30 ans";"30-45 ans";"45-55 ans";"55-60 ans";"60+ ans"},MATCH(Tableau1[[#This Row],[Âge +3]],{15;20;30;45;55;60},1)))</f>
        <v>60+ ans</v>
      </c>
      <c r="G28" s="69">
        <f ca="1">IF(B28=0," ",Tableau1[[#This Row],[Âge]]+5)</f>
        <v>63</v>
      </c>
      <c r="H28" s="70" t="str">
        <f ca="1">IF(B28=0," ",INDEX({"20-30 ans";"30-45 ans";"45-55 ans";"55-60 ans";"60+ ans"},MATCH(Tableau1[[#This Row],[Âge +5]],{20;30;45;55;60},1)))</f>
        <v>60+ ans</v>
      </c>
      <c r="I28" s="30" t="s">
        <v>73</v>
      </c>
      <c r="J28" s="30" t="s">
        <v>17</v>
      </c>
      <c r="K28" s="30" t="s">
        <v>32</v>
      </c>
    </row>
    <row r="29" spans="1:11" x14ac:dyDescent="0.25">
      <c r="A29" s="72" t="s">
        <v>118</v>
      </c>
      <c r="B29" s="28">
        <v>20567</v>
      </c>
      <c r="C29" s="63">
        <f t="shared" ca="1" si="0"/>
        <v>66</v>
      </c>
      <c r="D29" s="64" t="str">
        <f ca="1">IF(B29=0," ",INDEX({"15-20 ans";"20-30 ans";"30-45 ans";"45-55 ans";"55-60 ans";"60+ ans"},MATCH(Tableau1[[#This Row],[Âge]],{15;20;30;45;55;60},1)))</f>
        <v>60+ ans</v>
      </c>
      <c r="E29" s="65">
        <f ca="1">IF(B29=0," ",Tableau1[[#This Row],[Âge]]+3)</f>
        <v>69</v>
      </c>
      <c r="F29" s="66" t="str">
        <f ca="1">IF(B29=0," ",INDEX({"15-20 ans";"20-30 ans";"30-45 ans";"45-55 ans";"55-60 ans";"60+ ans"},MATCH(Tableau1[[#This Row],[Âge +3]],{15;20;30;45;55;60},1)))</f>
        <v>60+ ans</v>
      </c>
      <c r="G29" s="69">
        <f ca="1">IF(B29=0," ",Tableau1[[#This Row],[Âge]]+5)</f>
        <v>71</v>
      </c>
      <c r="H29" s="70" t="str">
        <f ca="1">IF(B29=0," ",INDEX({"20-30 ans";"30-45 ans";"45-55 ans";"55-60 ans";"60+ ans"},MATCH(Tableau1[[#This Row],[Âge +5]],{20;30;45;55;60},1)))</f>
        <v>60+ ans</v>
      </c>
      <c r="I29" s="30" t="s">
        <v>73</v>
      </c>
      <c r="J29" s="30" t="s">
        <v>17</v>
      </c>
      <c r="K29" s="30" t="s">
        <v>32</v>
      </c>
    </row>
    <row r="30" spans="1:11" x14ac:dyDescent="0.25">
      <c r="A30" s="72" t="s">
        <v>119</v>
      </c>
      <c r="B30" s="28">
        <v>28937</v>
      </c>
      <c r="C30" s="63">
        <f t="shared" ca="1" si="0"/>
        <v>43</v>
      </c>
      <c r="D30" s="64" t="str">
        <f ca="1">IF(B30=0," ",INDEX({"15-20 ans";"20-30 ans";"30-45 ans";"45-55 ans";"55-60 ans";"60+ ans"},MATCH(Tableau1[[#This Row],[Âge]],{15;20;30;45;55;60},1)))</f>
        <v>30-45 ans</v>
      </c>
      <c r="E30" s="65">
        <f ca="1">IF(B30=0," ",Tableau1[[#This Row],[Âge]]+3)</f>
        <v>46</v>
      </c>
      <c r="F30" s="66" t="str">
        <f ca="1">IF(B30=0," ",INDEX({"15-20 ans";"20-30 ans";"30-45 ans";"45-55 ans";"55-60 ans";"60+ ans"},MATCH(Tableau1[[#This Row],[Âge +3]],{15;20;30;45;55;60},1)))</f>
        <v>45-55 ans</v>
      </c>
      <c r="G30" s="69">
        <f ca="1">IF(B30=0," ",Tableau1[[#This Row],[Âge]]+5)</f>
        <v>48</v>
      </c>
      <c r="H30" s="70" t="str">
        <f ca="1">IF(B30=0," ",INDEX({"20-30 ans";"30-45 ans";"45-55 ans";"55-60 ans";"60+ ans"},MATCH(Tableau1[[#This Row],[Âge +5]],{20;30;45;55;60},1)))</f>
        <v>45-55 ans</v>
      </c>
      <c r="I30" s="30" t="s">
        <v>72</v>
      </c>
      <c r="J30" s="30" t="s">
        <v>19</v>
      </c>
      <c r="K30" s="30" t="s">
        <v>32</v>
      </c>
    </row>
    <row r="31" spans="1:11" x14ac:dyDescent="0.25">
      <c r="A31" s="72" t="s">
        <v>120</v>
      </c>
      <c r="B31" s="28">
        <v>24116</v>
      </c>
      <c r="C31" s="63">
        <f t="shared" ca="1" si="0"/>
        <v>56</v>
      </c>
      <c r="D31" s="64" t="str">
        <f ca="1">IF(B31=0," ",INDEX({"15-20 ans";"20-30 ans";"30-45 ans";"45-55 ans";"55-60 ans";"60+ ans"},MATCH(Tableau1[[#This Row],[Âge]],{15;20;30;45;55;60},1)))</f>
        <v>55-60 ans</v>
      </c>
      <c r="E31" s="65">
        <f ca="1">IF(B31=0," ",Tableau1[[#This Row],[Âge]]+3)</f>
        <v>59</v>
      </c>
      <c r="F31" s="66" t="str">
        <f ca="1">IF(B31=0," ",INDEX({"15-20 ans";"20-30 ans";"30-45 ans";"45-55 ans";"55-60 ans";"60+ ans"},MATCH(Tableau1[[#This Row],[Âge +3]],{15;20;30;45;55;60},1)))</f>
        <v>55-60 ans</v>
      </c>
      <c r="G31" s="69">
        <f ca="1">IF(B31=0," ",Tableau1[[#This Row],[Âge]]+5)</f>
        <v>61</v>
      </c>
      <c r="H31" s="70" t="str">
        <f ca="1">IF(B31=0," ",INDEX({"20-30 ans";"30-45 ans";"45-55 ans";"55-60 ans";"60+ ans"},MATCH(Tableau1[[#This Row],[Âge +5]],{20;30;45;55;60},1)))</f>
        <v>60+ ans</v>
      </c>
      <c r="I31" s="30" t="s">
        <v>73</v>
      </c>
      <c r="J31" s="30" t="s">
        <v>18</v>
      </c>
      <c r="K31" s="30" t="s">
        <v>31</v>
      </c>
    </row>
    <row r="32" spans="1:11" x14ac:dyDescent="0.25">
      <c r="A32" s="72" t="s">
        <v>121</v>
      </c>
      <c r="B32" s="28">
        <v>26963</v>
      </c>
      <c r="C32" s="63">
        <f t="shared" ca="1" si="0"/>
        <v>48</v>
      </c>
      <c r="D32" s="64" t="str">
        <f ca="1">IF(B32=0," ",INDEX({"15-20 ans";"20-30 ans";"30-45 ans";"45-55 ans";"55-60 ans";"60+ ans"},MATCH(Tableau1[[#This Row],[Âge]],{15;20;30;45;55;60},1)))</f>
        <v>45-55 ans</v>
      </c>
      <c r="E32" s="65">
        <f ca="1">IF(B32=0," ",Tableau1[[#This Row],[Âge]]+3)</f>
        <v>51</v>
      </c>
      <c r="F32" s="66" t="str">
        <f ca="1">IF(B32=0," ",INDEX({"15-20 ans";"20-30 ans";"30-45 ans";"45-55 ans";"55-60 ans";"60+ ans"},MATCH(Tableau1[[#This Row],[Âge +3]],{15;20;30;45;55;60},1)))</f>
        <v>45-55 ans</v>
      </c>
      <c r="G32" s="69">
        <f ca="1">IF(B32=0," ",Tableau1[[#This Row],[Âge]]+5)</f>
        <v>53</v>
      </c>
      <c r="H32" s="70" t="str">
        <f ca="1">IF(B32=0," ",INDEX({"20-30 ans";"30-45 ans";"45-55 ans";"55-60 ans";"60+ ans"},MATCH(Tableau1[[#This Row],[Âge +5]],{20;30;45;55;60},1)))</f>
        <v>45-55 ans</v>
      </c>
      <c r="I32" s="30" t="s">
        <v>72</v>
      </c>
      <c r="J32" s="30" t="s">
        <v>18</v>
      </c>
      <c r="K32" s="30" t="s">
        <v>31</v>
      </c>
    </row>
    <row r="33" spans="1:11" x14ac:dyDescent="0.25">
      <c r="A33" s="72" t="s">
        <v>122</v>
      </c>
      <c r="B33" s="28">
        <v>18424</v>
      </c>
      <c r="C33" s="63">
        <f t="shared" ca="1" si="0"/>
        <v>72</v>
      </c>
      <c r="D33" s="64" t="str">
        <f ca="1">IF(B33=0," ",INDEX({"15-20 ans";"20-30 ans";"30-45 ans";"45-55 ans";"55-60 ans";"60+ ans"},MATCH(Tableau1[[#This Row],[Âge]],{15;20;30;45;55;60},1)))</f>
        <v>60+ ans</v>
      </c>
      <c r="E33" s="65">
        <f ca="1">IF(B33=0," ",Tableau1[[#This Row],[Âge]]+3)</f>
        <v>75</v>
      </c>
      <c r="F33" s="66" t="str">
        <f ca="1">IF(B33=0," ",INDEX({"15-20 ans";"20-30 ans";"30-45 ans";"45-55 ans";"55-60 ans";"60+ ans"},MATCH(Tableau1[[#This Row],[Âge +3]],{15;20;30;45;55;60},1)))</f>
        <v>60+ ans</v>
      </c>
      <c r="G33" s="69">
        <f ca="1">IF(B33=0," ",Tableau1[[#This Row],[Âge]]+5)</f>
        <v>77</v>
      </c>
      <c r="H33" s="70" t="str">
        <f ca="1">IF(B33=0," ",INDEX({"20-30 ans";"30-45 ans";"45-55 ans";"55-60 ans";"60+ ans"},MATCH(Tableau1[[#This Row],[Âge +5]],{20;30;45;55;60},1)))</f>
        <v>60+ ans</v>
      </c>
      <c r="I33" s="30" t="s">
        <v>73</v>
      </c>
      <c r="J33" s="30" t="s">
        <v>18</v>
      </c>
      <c r="K33" s="30" t="s">
        <v>32</v>
      </c>
    </row>
    <row r="34" spans="1:11" x14ac:dyDescent="0.25">
      <c r="A34" s="72" t="s">
        <v>123</v>
      </c>
      <c r="B34" s="28">
        <v>20188</v>
      </c>
      <c r="C34" s="63">
        <f t="shared" ca="1" si="0"/>
        <v>67</v>
      </c>
      <c r="D34" s="64" t="str">
        <f ca="1">IF(B34=0," ",INDEX({"15-20 ans";"20-30 ans";"30-45 ans";"45-55 ans";"55-60 ans";"60+ ans"},MATCH(Tableau1[[#This Row],[Âge]],{15;20;30;45;55;60},1)))</f>
        <v>60+ ans</v>
      </c>
      <c r="E34" s="65">
        <f ca="1">IF(B34=0," ",Tableau1[[#This Row],[Âge]]+3)</f>
        <v>70</v>
      </c>
      <c r="F34" s="66" t="str">
        <f ca="1">IF(B34=0," ",INDEX({"15-20 ans";"20-30 ans";"30-45 ans";"45-55 ans";"55-60 ans";"60+ ans"},MATCH(Tableau1[[#This Row],[Âge +3]],{15;20;30;45;55;60},1)))</f>
        <v>60+ ans</v>
      </c>
      <c r="G34" s="69">
        <f ca="1">IF(B34=0," ",Tableau1[[#This Row],[Âge]]+5)</f>
        <v>72</v>
      </c>
      <c r="H34" s="70" t="str">
        <f ca="1">IF(B34=0," ",INDEX({"20-30 ans";"30-45 ans";"45-55 ans";"55-60 ans";"60+ ans"},MATCH(Tableau1[[#This Row],[Âge +5]],{20;30;45;55;60},1)))</f>
        <v>60+ ans</v>
      </c>
      <c r="I34" s="30" t="s">
        <v>72</v>
      </c>
      <c r="J34" s="30" t="s">
        <v>19</v>
      </c>
      <c r="K34" s="30" t="s">
        <v>31</v>
      </c>
    </row>
    <row r="35" spans="1:11" x14ac:dyDescent="0.25">
      <c r="A35" s="72" t="s">
        <v>124</v>
      </c>
      <c r="B35" s="28">
        <v>23488</v>
      </c>
      <c r="C35" s="63">
        <f t="shared" ca="1" si="0"/>
        <v>58</v>
      </c>
      <c r="D35" s="64" t="str">
        <f ca="1">IF(B35=0," ",INDEX({"15-20 ans";"20-30 ans";"30-45 ans";"45-55 ans";"55-60 ans";"60+ ans"},MATCH(Tableau1[[#This Row],[Âge]],{15;20;30;45;55;60},1)))</f>
        <v>55-60 ans</v>
      </c>
      <c r="E35" s="65">
        <f ca="1">IF(B35=0," ",Tableau1[[#This Row],[Âge]]+3)</f>
        <v>61</v>
      </c>
      <c r="F35" s="66" t="str">
        <f ca="1">IF(B35=0," ",INDEX({"15-20 ans";"20-30 ans";"30-45 ans";"45-55 ans";"55-60 ans";"60+ ans"},MATCH(Tableau1[[#This Row],[Âge +3]],{15;20;30;45;55;60},1)))</f>
        <v>60+ ans</v>
      </c>
      <c r="G35" s="69">
        <f ca="1">IF(B35=0," ",Tableau1[[#This Row],[Âge]]+5)</f>
        <v>63</v>
      </c>
      <c r="H35" s="70" t="str">
        <f ca="1">IF(B35=0," ",INDEX({"20-30 ans";"30-45 ans";"45-55 ans";"55-60 ans";"60+ ans"},MATCH(Tableau1[[#This Row],[Âge +5]],{20;30;45;55;60},1)))</f>
        <v>60+ ans</v>
      </c>
      <c r="I35" s="30" t="s">
        <v>72</v>
      </c>
      <c r="J35" s="30" t="s">
        <v>17</v>
      </c>
      <c r="K35" s="30" t="s">
        <v>31</v>
      </c>
    </row>
    <row r="36" spans="1:11" x14ac:dyDescent="0.25">
      <c r="A36" s="72" t="s">
        <v>125</v>
      </c>
      <c r="B36" s="28">
        <v>26118</v>
      </c>
      <c r="C36" s="63">
        <f t="shared" ca="1" si="0"/>
        <v>51</v>
      </c>
      <c r="D36" s="64" t="str">
        <f ca="1">IF(B36=0," ",INDEX({"15-20 ans";"20-30 ans";"30-45 ans";"45-55 ans";"55-60 ans";"60+ ans"},MATCH(Tableau1[[#This Row],[Âge]],{15;20;30;45;55;60},1)))</f>
        <v>45-55 ans</v>
      </c>
      <c r="E36" s="65">
        <f ca="1">IF(B36=0," ",Tableau1[[#This Row],[Âge]]+3)</f>
        <v>54</v>
      </c>
      <c r="F36" s="66" t="str">
        <f ca="1">IF(B36=0," ",INDEX({"15-20 ans";"20-30 ans";"30-45 ans";"45-55 ans";"55-60 ans";"60+ ans"},MATCH(Tableau1[[#This Row],[Âge +3]],{15;20;30;45;55;60},1)))</f>
        <v>45-55 ans</v>
      </c>
      <c r="G36" s="69">
        <f ca="1">IF(B36=0," ",Tableau1[[#This Row],[Âge]]+5)</f>
        <v>56</v>
      </c>
      <c r="H36" s="70" t="str">
        <f ca="1">IF(B36=0," ",INDEX({"20-30 ans";"30-45 ans";"45-55 ans";"55-60 ans";"60+ ans"},MATCH(Tableau1[[#This Row],[Âge +5]],{20;30;45;55;60},1)))</f>
        <v>55-60 ans</v>
      </c>
      <c r="I36" s="30" t="s">
        <v>72</v>
      </c>
      <c r="J36" s="30" t="s">
        <v>17</v>
      </c>
      <c r="K36" s="30" t="s">
        <v>32</v>
      </c>
    </row>
    <row r="37" spans="1:11" x14ac:dyDescent="0.25">
      <c r="A37" s="72" t="s">
        <v>126</v>
      </c>
      <c r="B37" s="28">
        <v>22793</v>
      </c>
      <c r="C37" s="63">
        <f t="shared" ca="1" si="0"/>
        <v>60</v>
      </c>
      <c r="D37" s="64" t="str">
        <f ca="1">IF(B37=0," ",INDEX({"15-20 ans";"20-30 ans";"30-45 ans";"45-55 ans";"55-60 ans";"60+ ans"},MATCH(Tableau1[[#This Row],[Âge]],{15;20;30;45;55;60},1)))</f>
        <v>60+ ans</v>
      </c>
      <c r="E37" s="65">
        <f ca="1">IF(B37=0," ",Tableau1[[#This Row],[Âge]]+3)</f>
        <v>63</v>
      </c>
      <c r="F37" s="66" t="str">
        <f ca="1">IF(B37=0," ",INDEX({"15-20 ans";"20-30 ans";"30-45 ans";"45-55 ans";"55-60 ans";"60+ ans"},MATCH(Tableau1[[#This Row],[Âge +3]],{15;20;30;45;55;60},1)))</f>
        <v>60+ ans</v>
      </c>
      <c r="G37" s="69">
        <f ca="1">IF(B37=0," ",Tableau1[[#This Row],[Âge]]+5)</f>
        <v>65</v>
      </c>
      <c r="H37" s="70" t="str">
        <f ca="1">IF(B37=0," ",INDEX({"20-30 ans";"30-45 ans";"45-55 ans";"55-60 ans";"60+ ans"},MATCH(Tableau1[[#This Row],[Âge +5]],{20;30;45;55;60},1)))</f>
        <v>60+ ans</v>
      </c>
      <c r="I37" s="30" t="s">
        <v>73</v>
      </c>
      <c r="J37" s="30" t="s">
        <v>17</v>
      </c>
      <c r="K37" s="30" t="s">
        <v>32</v>
      </c>
    </row>
    <row r="38" spans="1:11" x14ac:dyDescent="0.25">
      <c r="A38" s="72" t="s">
        <v>127</v>
      </c>
      <c r="B38" s="28">
        <v>29155</v>
      </c>
      <c r="C38" s="63">
        <f t="shared" ca="1" si="0"/>
        <v>42</v>
      </c>
      <c r="D38" s="64" t="str">
        <f ca="1">IF(B38=0," ",INDEX({"15-20 ans";"20-30 ans";"30-45 ans";"45-55 ans";"55-60 ans";"60+ ans"},MATCH(Tableau1[[#This Row],[Âge]],{15;20;30;45;55;60},1)))</f>
        <v>30-45 ans</v>
      </c>
      <c r="E38" s="65">
        <f ca="1">IF(B38=0," ",Tableau1[[#This Row],[Âge]]+3)</f>
        <v>45</v>
      </c>
      <c r="F38" s="66" t="str">
        <f ca="1">IF(B38=0," ",INDEX({"15-20 ans";"20-30 ans";"30-45 ans";"45-55 ans";"55-60 ans";"60+ ans"},MATCH(Tableau1[[#This Row],[Âge +3]],{15;20;30;45;55;60},1)))</f>
        <v>45-55 ans</v>
      </c>
      <c r="G38" s="69">
        <f ca="1">IF(B38=0," ",Tableau1[[#This Row],[Âge]]+5)</f>
        <v>47</v>
      </c>
      <c r="H38" s="70" t="str">
        <f ca="1">IF(B38=0," ",INDEX({"20-30 ans";"30-45 ans";"45-55 ans";"55-60 ans";"60+ ans"},MATCH(Tableau1[[#This Row],[Âge +5]],{20;30;45;55;60},1)))</f>
        <v>45-55 ans</v>
      </c>
      <c r="I38" s="30" t="s">
        <v>72</v>
      </c>
      <c r="J38" s="30" t="s">
        <v>71</v>
      </c>
      <c r="K38" s="30" t="s">
        <v>32</v>
      </c>
    </row>
    <row r="39" spans="1:11" x14ac:dyDescent="0.25">
      <c r="A39" s="72" t="s">
        <v>128</v>
      </c>
      <c r="B39" s="28">
        <v>25568</v>
      </c>
      <c r="C39" s="63">
        <f t="shared" ca="1" si="0"/>
        <v>52</v>
      </c>
      <c r="D39" s="64" t="str">
        <f ca="1">IF(B39=0," ",INDEX({"15-20 ans";"20-30 ans";"30-45 ans";"45-55 ans";"55-60 ans";"60+ ans"},MATCH(Tableau1[[#This Row],[Âge]],{15;20;30;45;55;60},1)))</f>
        <v>45-55 ans</v>
      </c>
      <c r="E39" s="65">
        <f ca="1">IF(B39=0," ",Tableau1[[#This Row],[Âge]]+3)</f>
        <v>55</v>
      </c>
      <c r="F39" s="66" t="str">
        <f ca="1">IF(B39=0," ",INDEX({"15-20 ans";"20-30 ans";"30-45 ans";"45-55 ans";"55-60 ans";"60+ ans"},MATCH(Tableau1[[#This Row],[Âge +3]],{15;20;30;45;55;60},1)))</f>
        <v>55-60 ans</v>
      </c>
      <c r="G39" s="69">
        <f ca="1">IF(B39=0," ",Tableau1[[#This Row],[Âge]]+5)</f>
        <v>57</v>
      </c>
      <c r="H39" s="70" t="str">
        <f ca="1">IF(B39=0," ",INDEX({"20-30 ans";"30-45 ans";"45-55 ans";"55-60 ans";"60+ ans"},MATCH(Tableau1[[#This Row],[Âge +5]],{20;30;45;55;60},1)))</f>
        <v>55-60 ans</v>
      </c>
      <c r="I39" s="30" t="s">
        <v>72</v>
      </c>
      <c r="J39" s="30" t="s">
        <v>71</v>
      </c>
      <c r="K39" s="30" t="s">
        <v>32</v>
      </c>
    </row>
    <row r="40" spans="1:11" x14ac:dyDescent="0.25">
      <c r="A40" s="72" t="s">
        <v>129</v>
      </c>
      <c r="B40" s="28">
        <v>25593</v>
      </c>
      <c r="C40" s="63">
        <f t="shared" ca="1" si="0"/>
        <v>52</v>
      </c>
      <c r="D40" s="64" t="str">
        <f ca="1">IF(B40=0," ",INDEX({"15-20 ans";"20-30 ans";"30-45 ans";"45-55 ans";"55-60 ans";"60+ ans"},MATCH(Tableau1[[#This Row],[Âge]],{15;20;30;45;55;60},1)))</f>
        <v>45-55 ans</v>
      </c>
      <c r="E40" s="65">
        <f ca="1">IF(B40=0," ",Tableau1[[#This Row],[Âge]]+3)</f>
        <v>55</v>
      </c>
      <c r="F40" s="66" t="str">
        <f ca="1">IF(B40=0," ",INDEX({"15-20 ans";"20-30 ans";"30-45 ans";"45-55 ans";"55-60 ans";"60+ ans"},MATCH(Tableau1[[#This Row],[Âge +3]],{15;20;30;45;55;60},1)))</f>
        <v>55-60 ans</v>
      </c>
      <c r="G40" s="69">
        <f ca="1">IF(B40=0," ",Tableau1[[#This Row],[Âge]]+5)</f>
        <v>57</v>
      </c>
      <c r="H40" s="70" t="str">
        <f ca="1">IF(B40=0," ",INDEX({"20-30 ans";"30-45 ans";"45-55 ans";"55-60 ans";"60+ ans"},MATCH(Tableau1[[#This Row],[Âge +5]],{20;30;45;55;60},1)))</f>
        <v>55-60 ans</v>
      </c>
      <c r="I40" s="30" t="s">
        <v>72</v>
      </c>
      <c r="J40" s="30" t="s">
        <v>71</v>
      </c>
      <c r="K40" s="30" t="s">
        <v>32</v>
      </c>
    </row>
    <row r="41" spans="1:11" x14ac:dyDescent="0.25">
      <c r="A41" s="72" t="s">
        <v>130</v>
      </c>
      <c r="B41" s="28">
        <v>26949</v>
      </c>
      <c r="C41" s="63">
        <f t="shared" ca="1" si="0"/>
        <v>48</v>
      </c>
      <c r="D41" s="64" t="str">
        <f ca="1">IF(B41=0," ",INDEX({"15-20 ans";"20-30 ans";"30-45 ans";"45-55 ans";"55-60 ans";"60+ ans"},MATCH(Tableau1[[#This Row],[Âge]],{15;20;30;45;55;60},1)))</f>
        <v>45-55 ans</v>
      </c>
      <c r="E41" s="65">
        <f ca="1">IF(B41=0," ",Tableau1[[#This Row],[Âge]]+3)</f>
        <v>51</v>
      </c>
      <c r="F41" s="66" t="str">
        <f ca="1">IF(B41=0," ",INDEX({"15-20 ans";"20-30 ans";"30-45 ans";"45-55 ans";"55-60 ans";"60+ ans"},MATCH(Tableau1[[#This Row],[Âge +3]],{15;20;30;45;55;60},1)))</f>
        <v>45-55 ans</v>
      </c>
      <c r="G41" s="69">
        <f ca="1">IF(B41=0," ",Tableau1[[#This Row],[Âge]]+5)</f>
        <v>53</v>
      </c>
      <c r="H41" s="70" t="str">
        <f ca="1">IF(B41=0," ",INDEX({"20-30 ans";"30-45 ans";"45-55 ans";"55-60 ans";"60+ ans"},MATCH(Tableau1[[#This Row],[Âge +5]],{20;30;45;55;60},1)))</f>
        <v>45-55 ans</v>
      </c>
      <c r="I41" s="30" t="s">
        <v>73</v>
      </c>
      <c r="J41" s="30" t="s">
        <v>71</v>
      </c>
      <c r="K41" s="30" t="s">
        <v>32</v>
      </c>
    </row>
    <row r="42" spans="1:11" x14ac:dyDescent="0.25">
      <c r="A42" s="72" t="s">
        <v>131</v>
      </c>
      <c r="B42" s="28">
        <v>23272</v>
      </c>
      <c r="C42" s="63">
        <f t="shared" ca="1" si="0"/>
        <v>58</v>
      </c>
      <c r="D42" s="64" t="str">
        <f ca="1">IF(B42=0," ",INDEX({"15-20 ans";"20-30 ans";"30-45 ans";"45-55 ans";"55-60 ans";"60+ ans"},MATCH(Tableau1[[#This Row],[Âge]],{15;20;30;45;55;60},1)))</f>
        <v>55-60 ans</v>
      </c>
      <c r="E42" s="65">
        <f ca="1">IF(B42=0," ",Tableau1[[#This Row],[Âge]]+3)</f>
        <v>61</v>
      </c>
      <c r="F42" s="66" t="str">
        <f ca="1">IF(B42=0," ",INDEX({"15-20 ans";"20-30 ans";"30-45 ans";"45-55 ans";"55-60 ans";"60+ ans"},MATCH(Tableau1[[#This Row],[Âge +3]],{15;20;30;45;55;60},1)))</f>
        <v>60+ ans</v>
      </c>
      <c r="G42" s="69">
        <f ca="1">IF(B42=0," ",Tableau1[[#This Row],[Âge]]+5)</f>
        <v>63</v>
      </c>
      <c r="H42" s="70" t="str">
        <f ca="1">IF(B42=0," ",INDEX({"20-30 ans";"30-45 ans";"45-55 ans";"55-60 ans";"60+ ans"},MATCH(Tableau1[[#This Row],[Âge +5]],{20;30;45;55;60},1)))</f>
        <v>60+ ans</v>
      </c>
      <c r="I42" s="30" t="s">
        <v>72</v>
      </c>
      <c r="J42" s="30" t="s">
        <v>20</v>
      </c>
      <c r="K42" s="30" t="s">
        <v>33</v>
      </c>
    </row>
    <row r="43" spans="1:11" x14ac:dyDescent="0.25">
      <c r="A43" s="72" t="s">
        <v>132</v>
      </c>
      <c r="B43" s="28">
        <v>25800</v>
      </c>
      <c r="C43" s="63">
        <f t="shared" ca="1" si="0"/>
        <v>52</v>
      </c>
      <c r="D43" s="64" t="str">
        <f ca="1">IF(B43=0," ",INDEX({"15-20 ans";"20-30 ans";"30-45 ans";"45-55 ans";"55-60 ans";"60+ ans"},MATCH(Tableau1[[#This Row],[Âge]],{15;20;30;45;55;60},1)))</f>
        <v>45-55 ans</v>
      </c>
      <c r="E43" s="65">
        <f ca="1">IF(B43=0," ",Tableau1[[#This Row],[Âge]]+3)</f>
        <v>55</v>
      </c>
      <c r="F43" s="66" t="str">
        <f ca="1">IF(B43=0," ",INDEX({"15-20 ans";"20-30 ans";"30-45 ans";"45-55 ans";"55-60 ans";"60+ ans"},MATCH(Tableau1[[#This Row],[Âge +3]],{15;20;30;45;55;60},1)))</f>
        <v>55-60 ans</v>
      </c>
      <c r="G43" s="69">
        <f ca="1">IF(B43=0," ",Tableau1[[#This Row],[Âge]]+5)</f>
        <v>57</v>
      </c>
      <c r="H43" s="70" t="str">
        <f ca="1">IF(B43=0," ",INDEX({"20-30 ans";"30-45 ans";"45-55 ans";"55-60 ans";"60+ ans"},MATCH(Tableau1[[#This Row],[Âge +5]],{20;30;45;55;60},1)))</f>
        <v>55-60 ans</v>
      </c>
      <c r="I43" s="30" t="s">
        <v>72</v>
      </c>
      <c r="J43" s="30" t="s">
        <v>21</v>
      </c>
      <c r="K43" s="30" t="s">
        <v>33</v>
      </c>
    </row>
    <row r="44" spans="1:11" x14ac:dyDescent="0.25">
      <c r="A44" s="72" t="s">
        <v>133</v>
      </c>
      <c r="B44" s="29">
        <v>33116</v>
      </c>
      <c r="C44" s="63">
        <f t="shared" ca="1" si="0"/>
        <v>32</v>
      </c>
      <c r="D44" s="64" t="str">
        <f ca="1">IF(B44=0," ",INDEX({"15-20 ans";"20-30 ans";"30-45 ans";"45-55 ans";"55-60 ans";"60+ ans"},MATCH(Tableau1[[#This Row],[Âge]],{15;20;30;45;55;60},1)))</f>
        <v>30-45 ans</v>
      </c>
      <c r="E44" s="65">
        <f ca="1">IF(B44=0," ",Tableau1[[#This Row],[Âge]]+3)</f>
        <v>35</v>
      </c>
      <c r="F44" s="66" t="str">
        <f ca="1">IF(B44=0," ",INDEX({"15-20 ans";"20-30 ans";"30-45 ans";"45-55 ans";"55-60 ans";"60+ ans"},MATCH(Tableau1[[#This Row],[Âge +3]],{15;20;30;45;55;60},1)))</f>
        <v>30-45 ans</v>
      </c>
      <c r="G44" s="69">
        <f ca="1">IF(B44=0," ",Tableau1[[#This Row],[Âge]]+5)</f>
        <v>37</v>
      </c>
      <c r="H44" s="70" t="str">
        <f ca="1">IF(B44=0," ",INDEX({"20-30 ans";"30-45 ans";"45-55 ans";"55-60 ans";"60+ ans"},MATCH(Tableau1[[#This Row],[Âge +5]],{20;30;45;55;60},1)))</f>
        <v>30-45 ans</v>
      </c>
      <c r="I44" s="30" t="s">
        <v>73</v>
      </c>
      <c r="J44" s="30" t="s">
        <v>21</v>
      </c>
      <c r="K44" s="30" t="s">
        <v>33</v>
      </c>
    </row>
    <row r="45" spans="1:11" x14ac:dyDescent="0.25">
      <c r="A45" s="72" t="s">
        <v>134</v>
      </c>
      <c r="B45" s="29">
        <v>29371</v>
      </c>
      <c r="C45" s="63">
        <f t="shared" ca="1" si="0"/>
        <v>42</v>
      </c>
      <c r="D45" s="64" t="str">
        <f ca="1">IF(B45=0," ",INDEX({"15-20 ans";"20-30 ans";"30-45 ans";"45-55 ans";"55-60 ans";"60+ ans"},MATCH(Tableau1[[#This Row],[Âge]],{15;20;30;45;55;60},1)))</f>
        <v>30-45 ans</v>
      </c>
      <c r="E45" s="65">
        <f ca="1">IF(B45=0," ",Tableau1[[#This Row],[Âge]]+3)</f>
        <v>45</v>
      </c>
      <c r="F45" s="66" t="str">
        <f ca="1">IF(B45=0," ",INDEX({"15-20 ans";"20-30 ans";"30-45 ans";"45-55 ans";"55-60 ans";"60+ ans"},MATCH(Tableau1[[#This Row],[Âge +3]],{15;20;30;45;55;60},1)))</f>
        <v>45-55 ans</v>
      </c>
      <c r="G45" s="71">
        <f ca="1">IF(B45=0," ",Tableau1[[#This Row],[Âge]]+5)</f>
        <v>47</v>
      </c>
      <c r="H45" s="70" t="str">
        <f ca="1">IF(B45=0," ",INDEX({"20-30 ans";"30-45 ans";"45-55 ans";"55-60 ans";"60+ ans"},MATCH(Tableau1[[#This Row],[Âge +5]],{20;30;45;55;60},1)))</f>
        <v>45-55 ans</v>
      </c>
      <c r="I45" s="30" t="s">
        <v>73</v>
      </c>
      <c r="J45" s="30" t="s">
        <v>21</v>
      </c>
      <c r="K45" s="30" t="s">
        <v>33</v>
      </c>
    </row>
    <row r="46" spans="1:11" x14ac:dyDescent="0.25">
      <c r="A46" s="72" t="s">
        <v>135</v>
      </c>
      <c r="B46" s="29">
        <v>34789</v>
      </c>
      <c r="C46" s="63">
        <f t="shared" ca="1" si="0"/>
        <v>27</v>
      </c>
      <c r="D46" s="64" t="str">
        <f ca="1">IF(B46=0," ",INDEX({"15-20 ans";"20-30 ans";"30-45 ans";"45-55 ans";"55-60 ans";"60+ ans"},MATCH(Tableau1[[#This Row],[Âge]],{15;20;30;45;55;60},1)))</f>
        <v>20-30 ans</v>
      </c>
      <c r="E46" s="65">
        <f ca="1">IF(B46=0," ",Tableau1[[#This Row],[Âge]]+3)</f>
        <v>30</v>
      </c>
      <c r="F46" s="66" t="str">
        <f ca="1">IF(B46=0," ",INDEX({"15-20 ans";"20-30 ans";"30-45 ans";"45-55 ans";"55-60 ans";"60+ ans"},MATCH(Tableau1[[#This Row],[Âge +3]],{15;20;30;45;55;60},1)))</f>
        <v>30-45 ans</v>
      </c>
      <c r="G46" s="71">
        <f ca="1">IF(B46=0," ",Tableau1[[#This Row],[Âge]]+5)</f>
        <v>32</v>
      </c>
      <c r="H46" s="70" t="str">
        <f ca="1">IF(B46=0," ",INDEX({"20-30 ans";"30-45 ans";"45-55 ans";"55-60 ans";"60+ ans"},MATCH(Tableau1[[#This Row],[Âge +5]],{20;30;45;55;60},1)))</f>
        <v>30-45 ans</v>
      </c>
      <c r="I46" s="30" t="s">
        <v>73</v>
      </c>
      <c r="J46" s="30" t="s">
        <v>71</v>
      </c>
      <c r="K46" s="30" t="s">
        <v>31</v>
      </c>
    </row>
    <row r="47" spans="1:11" x14ac:dyDescent="0.25">
      <c r="A47" s="72" t="s">
        <v>136</v>
      </c>
      <c r="B47" s="29">
        <v>39237</v>
      </c>
      <c r="C47" s="63">
        <f t="shared" ca="1" si="0"/>
        <v>15</v>
      </c>
      <c r="D47" s="64" t="str">
        <f ca="1">IF(B47=0," ",INDEX({"15-20 ans";"20-30 ans";"30-45 ans";"45-55 ans";"55-60 ans";"60+ ans"},MATCH(Tableau1[[#This Row],[Âge]],{15;20;30;45;55;60},1)))</f>
        <v>15-20 ans</v>
      </c>
      <c r="E47" s="65">
        <f ca="1">IF(B47=0," ",Tableau1[[#This Row],[Âge]]+3)</f>
        <v>18</v>
      </c>
      <c r="F47" s="66" t="str">
        <f ca="1">IF(B47=0," ",INDEX({"15-20 ans";"20-30 ans";"30-45 ans";"45-55 ans";"55-60 ans";"60+ ans"},MATCH(Tableau1[[#This Row],[Âge +3]],{15;20;30;45;55;60},1)))</f>
        <v>15-20 ans</v>
      </c>
      <c r="G47" s="71">
        <f ca="1">IF(B47=0," ",Tableau1[[#This Row],[Âge]]+5)</f>
        <v>20</v>
      </c>
      <c r="H47" s="70" t="str">
        <f ca="1">IF(B47=0," ",INDEX({"20-30 ans";"30-45 ans";"45-55 ans";"55-60 ans";"60+ ans"},MATCH(Tableau1[[#This Row],[Âge +5]],{20;30;45;55;60},1)))</f>
        <v>20-30 ans</v>
      </c>
      <c r="I47" s="30" t="s">
        <v>73</v>
      </c>
      <c r="J47" s="30" t="s">
        <v>20</v>
      </c>
      <c r="K47" s="30" t="s">
        <v>33</v>
      </c>
    </row>
    <row r="48" spans="1:11" x14ac:dyDescent="0.25">
      <c r="A48" s="27"/>
      <c r="B48" s="29"/>
      <c r="C48" s="63" t="str">
        <f t="shared" ca="1" si="0"/>
        <v xml:space="preserve"> </v>
      </c>
      <c r="D48" s="64" t="str">
        <f>IF(B48=0," ",INDEX({"15-20 ans";"20-30 ans";"30-45 ans";"45-55 ans";"55-60 ans";"60+ ans"},MATCH(Tableau1[[#This Row],[Âge]],{15;20;30;45;55;60},1)))</f>
        <v xml:space="preserve"> </v>
      </c>
      <c r="E48" s="65" t="str">
        <f>IF(B48=0," ",Tableau1[[#This Row],[Âge]]+3)</f>
        <v xml:space="preserve"> </v>
      </c>
      <c r="F48" s="66" t="str">
        <f>IF(B48=0," ",INDEX({"15-20 ans";"20-30 ans";"30-45 ans";"45-55 ans";"55-60 ans";"60+ ans"},MATCH(Tableau1[[#This Row],[Âge +3]],{15;20;30;45;55;60},1)))</f>
        <v xml:space="preserve"> </v>
      </c>
      <c r="G48" s="71" t="str">
        <f>IF(B48=0," ",Tableau1[[#This Row],[Âge]]+5)</f>
        <v xml:space="preserve"> </v>
      </c>
      <c r="H48" s="70" t="str">
        <f>IF(B48=0," ",INDEX({"20-30 ans";"30-45 ans";"45-55 ans";"55-60 ans";"60+ ans"},MATCH(Tableau1[[#This Row],[Âge +5]],{20;30;45;55;60},1)))</f>
        <v xml:space="preserve"> </v>
      </c>
      <c r="I48" s="30"/>
      <c r="J48" s="30"/>
      <c r="K48" s="30"/>
    </row>
    <row r="49" spans="1:11" x14ac:dyDescent="0.25">
      <c r="A49" s="27"/>
      <c r="B49" s="29"/>
      <c r="C49" s="63" t="str">
        <f t="shared" ca="1" si="0"/>
        <v xml:space="preserve"> </v>
      </c>
      <c r="D49" s="64" t="str">
        <f>IF(B49=0," ",INDEX({"15-20 ans";"20-30 ans";"30-45 ans";"45-55 ans";"55-60 ans";"60+ ans"},MATCH(Tableau1[[#This Row],[Âge]],{15;20;30;45;55;60},1)))</f>
        <v xml:space="preserve"> </v>
      </c>
      <c r="E49" s="65" t="str">
        <f>IF(B49=0," ",Tableau1[[#This Row],[Âge]]+3)</f>
        <v xml:space="preserve"> </v>
      </c>
      <c r="F49" s="66" t="str">
        <f>IF(B49=0," ",INDEX({"15-20 ans";"20-30 ans";"30-45 ans";"45-55 ans";"55-60 ans";"60+ ans"},MATCH(Tableau1[[#This Row],[Âge +3]],{15;20;30;45;55;60},1)))</f>
        <v xml:space="preserve"> </v>
      </c>
      <c r="G49" s="71" t="str">
        <f>IF(B49=0," ",Tableau1[[#This Row],[Âge]]+5)</f>
        <v xml:space="preserve"> </v>
      </c>
      <c r="H49" s="70" t="str">
        <f>IF(B49=0," ",INDEX({"20-30 ans";"30-45 ans";"45-55 ans";"55-60 ans";"60+ ans"},MATCH(Tableau1[[#This Row],[Âge +5]],{20;30;45;55;60},1)))</f>
        <v xml:space="preserve"> </v>
      </c>
      <c r="I49" s="30"/>
      <c r="J49" s="30"/>
      <c r="K49" s="30"/>
    </row>
    <row r="50" spans="1:11" x14ac:dyDescent="0.25">
      <c r="A50" s="27"/>
      <c r="B50" s="29"/>
      <c r="C50" s="63" t="str">
        <f t="shared" ca="1" si="0"/>
        <v xml:space="preserve"> </v>
      </c>
      <c r="D50" s="64" t="str">
        <f>IF(B50=0," ",INDEX({"15-20 ans";"20-30 ans";"30-45 ans";"45-55 ans";"55-60 ans";"60+ ans"},MATCH(Tableau1[[#This Row],[Âge]],{15;20;30;45;55;60},1)))</f>
        <v xml:space="preserve"> </v>
      </c>
      <c r="E50" s="65" t="str">
        <f>IF(B50=0," ",Tableau1[[#This Row],[Âge]]+3)</f>
        <v xml:space="preserve"> </v>
      </c>
      <c r="F50" s="66" t="str">
        <f>IF(B50=0," ",INDEX({"15-20 ans";"20-30 ans";"30-45 ans";"45-55 ans";"55-60 ans";"60+ ans"},MATCH(Tableau1[[#This Row],[Âge +3]],{15;20;30;45;55;60},1)))</f>
        <v xml:space="preserve"> </v>
      </c>
      <c r="G50" s="71" t="str">
        <f>IF(B50=0," ",Tableau1[[#This Row],[Âge]]+5)</f>
        <v xml:space="preserve"> </v>
      </c>
      <c r="H50" s="70" t="str">
        <f>IF(B50=0," ",INDEX({"20-30 ans";"30-45 ans";"45-55 ans";"55-60 ans";"60+ ans"},MATCH(Tableau1[[#This Row],[Âge +5]],{20;30;45;55;60},1)))</f>
        <v xml:space="preserve"> </v>
      </c>
      <c r="I50" s="30"/>
      <c r="J50" s="30"/>
      <c r="K50" s="30"/>
    </row>
    <row r="51" spans="1:11" x14ac:dyDescent="0.25">
      <c r="A51" s="27"/>
      <c r="B51" s="29"/>
      <c r="C51" s="63" t="str">
        <f t="shared" ca="1" si="0"/>
        <v xml:space="preserve"> </v>
      </c>
      <c r="D51" s="64" t="str">
        <f>IF(B51=0," ",INDEX({"15-20 ans";"20-30 ans";"30-45 ans";"45-55 ans";"55-60 ans";"60+ ans"},MATCH(Tableau1[[#This Row],[Âge]],{15;20;30;45;55;60},1)))</f>
        <v xml:space="preserve"> </v>
      </c>
      <c r="E51" s="65" t="str">
        <f>IF(B51=0," ",Tableau1[[#This Row],[Âge]]+3)</f>
        <v xml:space="preserve"> </v>
      </c>
      <c r="F51" s="66" t="str">
        <f>IF(B51=0," ",INDEX({"15-20 ans";"20-30 ans";"30-45 ans";"45-55 ans";"55-60 ans";"60+ ans"},MATCH(Tableau1[[#This Row],[Âge +3]],{15;20;30;45;55;60},1)))</f>
        <v xml:space="preserve"> </v>
      </c>
      <c r="G51" s="71" t="str">
        <f>IF(B51=0," ",Tableau1[[#This Row],[Âge]]+5)</f>
        <v xml:space="preserve"> </v>
      </c>
      <c r="H51" s="70" t="str">
        <f>IF(B51=0," ",INDEX({"20-30 ans";"30-45 ans";"45-55 ans";"55-60 ans";"60+ ans"},MATCH(Tableau1[[#This Row],[Âge +5]],{20;30;45;55;60},1)))</f>
        <v xml:space="preserve"> </v>
      </c>
      <c r="I51" s="30"/>
      <c r="J51" s="30"/>
      <c r="K51" s="30"/>
    </row>
    <row r="52" spans="1:11" x14ac:dyDescent="0.25">
      <c r="A52" s="27"/>
      <c r="B52" s="29"/>
      <c r="C52" s="63" t="str">
        <f t="shared" ca="1" si="0"/>
        <v xml:space="preserve"> </v>
      </c>
      <c r="D52" s="64" t="str">
        <f>IF(B52=0," ",INDEX({"15-20 ans";"20-30 ans";"30-45 ans";"45-55 ans";"55-60 ans";"60+ ans"},MATCH(Tableau1[[#This Row],[Âge]],{15;20;30;45;55;60},1)))</f>
        <v xml:space="preserve"> </v>
      </c>
      <c r="E52" s="65" t="str">
        <f>IF(B52=0," ",Tableau1[[#This Row],[Âge]]+3)</f>
        <v xml:space="preserve"> </v>
      </c>
      <c r="F52" s="66" t="str">
        <f>IF(B52=0," ",INDEX({"15-20 ans";"20-30 ans";"30-45 ans";"45-55 ans";"55-60 ans";"60+ ans"},MATCH(Tableau1[[#This Row],[Âge +3]],{15;20;30;45;55;60},1)))</f>
        <v xml:space="preserve"> </v>
      </c>
      <c r="G52" s="71" t="str">
        <f>IF(B52=0," ",Tableau1[[#This Row],[Âge]]+5)</f>
        <v xml:space="preserve"> </v>
      </c>
      <c r="H52" s="70" t="str">
        <f>IF(B52=0," ",INDEX({"20-30 ans";"30-45 ans";"45-55 ans";"55-60 ans";"60+ ans"},MATCH(Tableau1[[#This Row],[Âge +5]],{20;30;45;55;60},1)))</f>
        <v xml:space="preserve"> </v>
      </c>
      <c r="I52" s="30"/>
      <c r="J52" s="30"/>
      <c r="K52" s="30"/>
    </row>
    <row r="53" spans="1:11" x14ac:dyDescent="0.25">
      <c r="A53" s="27"/>
      <c r="B53" s="29"/>
      <c r="C53" s="63" t="str">
        <f t="shared" ca="1" si="0"/>
        <v xml:space="preserve"> </v>
      </c>
      <c r="D53" s="64" t="str">
        <f>IF(B53=0," ",INDEX({"15-20 ans";"20-30 ans";"30-45 ans";"45-55 ans";"55-60 ans";"60+ ans"},MATCH(Tableau1[[#This Row],[Âge]],{15;20;30;45;55;60},1)))</f>
        <v xml:space="preserve"> </v>
      </c>
      <c r="E53" s="65" t="str">
        <f>IF(B53=0," ",Tableau1[[#This Row],[Âge]]+3)</f>
        <v xml:space="preserve"> </v>
      </c>
      <c r="F53" s="66" t="str">
        <f>IF(B53=0," ",INDEX({"15-20 ans";"20-30 ans";"30-45 ans";"45-55 ans";"55-60 ans";"60+ ans"},MATCH(Tableau1[[#This Row],[Âge +3]],{15;20;30;45;55;60},1)))</f>
        <v xml:space="preserve"> </v>
      </c>
      <c r="G53" s="71" t="str">
        <f>IF(B53=0," ",Tableau1[[#This Row],[Âge]]+5)</f>
        <v xml:space="preserve"> </v>
      </c>
      <c r="H53" s="70" t="str">
        <f>IF(B53=0," ",INDEX({"20-30 ans";"30-45 ans";"45-55 ans";"55-60 ans";"60+ ans"},MATCH(Tableau1[[#This Row],[Âge +5]],{20;30;45;55;60},1)))</f>
        <v xml:space="preserve"> </v>
      </c>
      <c r="I53" s="30"/>
      <c r="J53" s="30"/>
      <c r="K53" s="30"/>
    </row>
    <row r="54" spans="1:11" x14ac:dyDescent="0.25">
      <c r="A54" s="27"/>
      <c r="B54" s="29"/>
      <c r="C54" s="63" t="str">
        <f t="shared" ca="1" si="0"/>
        <v xml:space="preserve"> </v>
      </c>
      <c r="D54" s="64" t="str">
        <f>IF(B54=0," ",INDEX({"15-20 ans";"20-30 ans";"30-45 ans";"45-55 ans";"55-60 ans";"60+ ans"},MATCH(Tableau1[[#This Row],[Âge]],{15;20;30;45;55;60},1)))</f>
        <v xml:space="preserve"> </v>
      </c>
      <c r="E54" s="65" t="str">
        <f>IF(B54=0," ",Tableau1[[#This Row],[Âge]]+3)</f>
        <v xml:space="preserve"> </v>
      </c>
      <c r="F54" s="66" t="str">
        <f>IF(B54=0," ",INDEX({"15-20 ans";"20-30 ans";"30-45 ans";"45-55 ans";"55-60 ans";"60+ ans"},MATCH(Tableau1[[#This Row],[Âge +3]],{15;20;30;45;55;60},1)))</f>
        <v xml:space="preserve"> </v>
      </c>
      <c r="G54" s="71" t="str">
        <f>IF(B54=0," ",Tableau1[[#This Row],[Âge]]+5)</f>
        <v xml:space="preserve"> </v>
      </c>
      <c r="H54" s="70" t="str">
        <f>IF(B54=0," ",INDEX({"20-30 ans";"30-45 ans";"45-55 ans";"55-60 ans";"60+ ans"},MATCH(Tableau1[[#This Row],[Âge +5]],{20;30;45;55;60},1)))</f>
        <v xml:space="preserve"> </v>
      </c>
      <c r="I54" s="30"/>
      <c r="J54" s="30"/>
      <c r="K54" s="30"/>
    </row>
    <row r="55" spans="1:11" x14ac:dyDescent="0.25">
      <c r="A55" s="27"/>
      <c r="B55" s="29"/>
      <c r="C55" s="63" t="str">
        <f t="shared" ca="1" si="0"/>
        <v xml:space="preserve"> </v>
      </c>
      <c r="D55" s="64" t="str">
        <f>IF(B55=0," ",INDEX({"15-20 ans";"20-30 ans";"30-45 ans";"45-55 ans";"55-60 ans";"60+ ans"},MATCH(Tableau1[[#This Row],[Âge]],{15;20;30;45;55;60},1)))</f>
        <v xml:space="preserve"> </v>
      </c>
      <c r="E55" s="65" t="str">
        <f>IF(B55=0," ",Tableau1[[#This Row],[Âge]]+3)</f>
        <v xml:space="preserve"> </v>
      </c>
      <c r="F55" s="66" t="str">
        <f>IF(B55=0," ",INDEX({"15-20 ans";"20-30 ans";"30-45 ans";"45-55 ans";"55-60 ans";"60+ ans"},MATCH(Tableau1[[#This Row],[Âge +3]],{15;20;30;45;55;60},1)))</f>
        <v xml:space="preserve"> </v>
      </c>
      <c r="G55" s="71" t="str">
        <f>IF(B55=0," ",Tableau1[[#This Row],[Âge]]+5)</f>
        <v xml:space="preserve"> </v>
      </c>
      <c r="H55" s="70" t="str">
        <f>IF(B55=0," ",INDEX({"20-30 ans";"30-45 ans";"45-55 ans";"55-60 ans";"60+ ans"},MATCH(Tableau1[[#This Row],[Âge +5]],{20;30;45;55;60},1)))</f>
        <v xml:space="preserve"> </v>
      </c>
      <c r="I55" s="30"/>
      <c r="J55" s="30"/>
      <c r="K55" s="30"/>
    </row>
    <row r="56" spans="1:11" x14ac:dyDescent="0.25">
      <c r="A56" s="27"/>
      <c r="B56" s="29"/>
      <c r="C56" s="63" t="str">
        <f t="shared" ca="1" si="0"/>
        <v xml:space="preserve"> </v>
      </c>
      <c r="D56" s="64" t="str">
        <f>IF(B56=0," ",INDEX({"15-20 ans";"20-30 ans";"30-45 ans";"45-55 ans";"55-60 ans";"60+ ans"},MATCH(Tableau1[[#This Row],[Âge]],{15;20;30;45;55;60},1)))</f>
        <v xml:space="preserve"> </v>
      </c>
      <c r="E56" s="65" t="str">
        <f>IF(B56=0," ",Tableau1[[#This Row],[Âge]]+3)</f>
        <v xml:space="preserve"> </v>
      </c>
      <c r="F56" s="66" t="str">
        <f>IF(B56=0," ",INDEX({"15-20 ans";"20-30 ans";"30-45 ans";"45-55 ans";"55-60 ans";"60+ ans"},MATCH(Tableau1[[#This Row],[Âge +3]],{15;20;30;45;55;60},1)))</f>
        <v xml:space="preserve"> </v>
      </c>
      <c r="G56" s="71" t="str">
        <f>IF(B56=0," ",Tableau1[[#This Row],[Âge]]+5)</f>
        <v xml:space="preserve"> </v>
      </c>
      <c r="H56" s="70" t="str">
        <f>IF(B56=0," ",INDEX({"20-30 ans";"30-45 ans";"45-55 ans";"55-60 ans";"60+ ans"},MATCH(Tableau1[[#This Row],[Âge +5]],{20;30;45;55;60},1)))</f>
        <v xml:space="preserve"> </v>
      </c>
      <c r="I56" s="30"/>
      <c r="J56" s="30"/>
      <c r="K56" s="30"/>
    </row>
    <row r="57" spans="1:11" x14ac:dyDescent="0.25">
      <c r="A57" s="27"/>
      <c r="B57" s="29"/>
      <c r="C57" s="63" t="str">
        <f t="shared" ca="1" si="0"/>
        <v xml:space="preserve"> </v>
      </c>
      <c r="D57" s="64" t="str">
        <f>IF(B57=0," ",INDEX({"15-20 ans";"20-30 ans";"30-45 ans";"45-55 ans";"55-60 ans";"60+ ans"},MATCH(Tableau1[[#This Row],[Âge]],{15;20;30;45;55;60},1)))</f>
        <v xml:space="preserve"> </v>
      </c>
      <c r="E57" s="65" t="str">
        <f>IF(B57=0," ",Tableau1[[#This Row],[Âge]]+3)</f>
        <v xml:space="preserve"> </v>
      </c>
      <c r="F57" s="66" t="str">
        <f>IF(B57=0," ",INDEX({"15-20 ans";"20-30 ans";"30-45 ans";"45-55 ans";"55-60 ans";"60+ ans"},MATCH(Tableau1[[#This Row],[Âge +3]],{15;20;30;45;55;60},1)))</f>
        <v xml:space="preserve"> </v>
      </c>
      <c r="G57" s="71" t="str">
        <f>IF(B57=0," ",Tableau1[[#This Row],[Âge]]+5)</f>
        <v xml:space="preserve"> </v>
      </c>
      <c r="H57" s="70" t="str">
        <f>IF(B57=0," ",INDEX({"20-30 ans";"30-45 ans";"45-55 ans";"55-60 ans";"60+ ans"},MATCH(Tableau1[[#This Row],[Âge +5]],{20;30;45;55;60},1)))</f>
        <v xml:space="preserve"> </v>
      </c>
      <c r="I57" s="30"/>
      <c r="J57" s="30"/>
      <c r="K57" s="30"/>
    </row>
    <row r="58" spans="1:11" x14ac:dyDescent="0.25">
      <c r="A58" s="27"/>
      <c r="B58" s="29"/>
      <c r="C58" s="63" t="str">
        <f t="shared" ca="1" si="0"/>
        <v xml:space="preserve"> </v>
      </c>
      <c r="D58" s="64" t="str">
        <f>IF(B58=0," ",INDEX({"15-20 ans";"20-30 ans";"30-45 ans";"45-55 ans";"55-60 ans";"60+ ans"},MATCH(Tableau1[[#This Row],[Âge]],{15;20;30;45;55;60},1)))</f>
        <v xml:space="preserve"> </v>
      </c>
      <c r="E58" s="65" t="str">
        <f>IF(B58=0," ",Tableau1[[#This Row],[Âge]]+3)</f>
        <v xml:space="preserve"> </v>
      </c>
      <c r="F58" s="66" t="str">
        <f>IF(B58=0," ",INDEX({"15-20 ans";"20-30 ans";"30-45 ans";"45-55 ans";"55-60 ans";"60+ ans"},MATCH(Tableau1[[#This Row],[Âge +3]],{15;20;30;45;55;60},1)))</f>
        <v xml:space="preserve"> </v>
      </c>
      <c r="G58" s="71" t="str">
        <f>IF(B58=0," ",Tableau1[[#This Row],[Âge]]+5)</f>
        <v xml:space="preserve"> </v>
      </c>
      <c r="H58" s="70" t="str">
        <f>IF(B58=0," ",INDEX({"20-30 ans";"30-45 ans";"45-55 ans";"55-60 ans";"60+ ans"},MATCH(Tableau1[[#This Row],[Âge +5]],{20;30;45;55;60},1)))</f>
        <v xml:space="preserve"> </v>
      </c>
      <c r="I58" s="30"/>
      <c r="J58" s="30"/>
      <c r="K58" s="30"/>
    </row>
    <row r="59" spans="1:11" x14ac:dyDescent="0.25">
      <c r="A59" s="27"/>
      <c r="B59" s="29"/>
      <c r="C59" s="63" t="str">
        <f t="shared" ca="1" si="0"/>
        <v xml:space="preserve"> </v>
      </c>
      <c r="D59" s="64" t="str">
        <f>IF(B59=0," ",INDEX({"15-20 ans";"20-30 ans";"30-45 ans";"45-55 ans";"55-60 ans";"60+ ans"},MATCH(Tableau1[[#This Row],[Âge]],{15;20;30;45;55;60},1)))</f>
        <v xml:space="preserve"> </v>
      </c>
      <c r="E59" s="65" t="str">
        <f>IF(B59=0," ",Tableau1[[#This Row],[Âge]]+3)</f>
        <v xml:space="preserve"> </v>
      </c>
      <c r="F59" s="66" t="str">
        <f>IF(B59=0," ",INDEX({"15-20 ans";"20-30 ans";"30-45 ans";"45-55 ans";"55-60 ans";"60+ ans"},MATCH(Tableau1[[#This Row],[Âge +3]],{15;20;30;45;55;60},1)))</f>
        <v xml:space="preserve"> </v>
      </c>
      <c r="G59" s="71" t="str">
        <f>IF(B59=0," ",Tableau1[[#This Row],[Âge]]+5)</f>
        <v xml:space="preserve"> </v>
      </c>
      <c r="H59" s="70" t="str">
        <f>IF(B59=0," ",INDEX({"20-30 ans";"30-45 ans";"45-55 ans";"55-60 ans";"60+ ans"},MATCH(Tableau1[[#This Row],[Âge +5]],{20;30;45;55;60},1)))</f>
        <v xml:space="preserve"> </v>
      </c>
      <c r="I59" s="30"/>
      <c r="J59" s="30"/>
      <c r="K59" s="30"/>
    </row>
    <row r="60" spans="1:11" x14ac:dyDescent="0.25">
      <c r="A60" s="27"/>
      <c r="B60" s="29"/>
      <c r="C60" s="63" t="str">
        <f t="shared" ca="1" si="0"/>
        <v xml:space="preserve"> </v>
      </c>
      <c r="D60" s="64" t="str">
        <f>IF(B60=0," ",INDEX({"15-20 ans";"20-30 ans";"30-45 ans";"45-55 ans";"55-60 ans";"60+ ans"},MATCH(Tableau1[[#This Row],[Âge]],{15;20;30;45;55;60},1)))</f>
        <v xml:space="preserve"> </v>
      </c>
      <c r="E60" s="65" t="str">
        <f>IF(B60=0," ",Tableau1[[#This Row],[Âge]]+3)</f>
        <v xml:space="preserve"> </v>
      </c>
      <c r="F60" s="66" t="str">
        <f>IF(B60=0," ",INDEX({"15-20 ans";"20-30 ans";"30-45 ans";"45-55 ans";"55-60 ans";"60+ ans"},MATCH(Tableau1[[#This Row],[Âge +3]],{15;20;30;45;55;60},1)))</f>
        <v xml:space="preserve"> </v>
      </c>
      <c r="G60" s="71" t="str">
        <f>IF(B60=0," ",Tableau1[[#This Row],[Âge]]+5)</f>
        <v xml:space="preserve"> </v>
      </c>
      <c r="H60" s="70" t="str">
        <f>IF(B60=0," ",INDEX({"20-30 ans";"30-45 ans";"45-55 ans";"55-60 ans";"60+ ans"},MATCH(Tableau1[[#This Row],[Âge +5]],{20;30;45;55;60},1)))</f>
        <v xml:space="preserve"> </v>
      </c>
      <c r="I60" s="30"/>
      <c r="J60" s="30"/>
      <c r="K60" s="30"/>
    </row>
    <row r="61" spans="1:11" x14ac:dyDescent="0.25">
      <c r="A61" s="27"/>
      <c r="B61" s="29"/>
      <c r="C61" s="63" t="str">
        <f t="shared" ca="1" si="0"/>
        <v xml:space="preserve"> </v>
      </c>
      <c r="D61" s="64" t="str">
        <f>IF(B61=0," ",INDEX({"15-20 ans";"20-30 ans";"30-45 ans";"45-55 ans";"55-60 ans";"60+ ans"},MATCH(Tableau1[[#This Row],[Âge]],{15;20;30;45;55;60},1)))</f>
        <v xml:space="preserve"> </v>
      </c>
      <c r="E61" s="65" t="str">
        <f>IF(B61=0," ",Tableau1[[#This Row],[Âge]]+3)</f>
        <v xml:space="preserve"> </v>
      </c>
      <c r="F61" s="66" t="str">
        <f>IF(B61=0," ",INDEX({"15-20 ans";"20-30 ans";"30-45 ans";"45-55 ans";"55-60 ans";"60+ ans"},MATCH(Tableau1[[#This Row],[Âge +3]],{15;20;30;45;55;60},1)))</f>
        <v xml:space="preserve"> </v>
      </c>
      <c r="G61" s="71" t="str">
        <f>IF(B61=0," ",Tableau1[[#This Row],[Âge]]+5)</f>
        <v xml:space="preserve"> </v>
      </c>
      <c r="H61" s="70" t="str">
        <f>IF(B61=0," ",INDEX({"20-30 ans";"30-45 ans";"45-55 ans";"55-60 ans";"60+ ans"},MATCH(Tableau1[[#This Row],[Âge +5]],{20;30;45;55;60},1)))</f>
        <v xml:space="preserve"> </v>
      </c>
      <c r="I61" s="30"/>
      <c r="J61" s="30"/>
      <c r="K61" s="30"/>
    </row>
    <row r="62" spans="1:11" x14ac:dyDescent="0.25">
      <c r="A62" s="27"/>
      <c r="B62" s="29"/>
      <c r="C62" s="63" t="str">
        <f t="shared" ca="1" si="0"/>
        <v xml:space="preserve"> </v>
      </c>
      <c r="D62" s="64" t="str">
        <f>IF(B62=0," ",INDEX({"15-20 ans";"20-30 ans";"30-45 ans";"45-55 ans";"55-60 ans";"60+ ans"},MATCH(Tableau1[[#This Row],[Âge]],{15;20;30;45;55;60},1)))</f>
        <v xml:space="preserve"> </v>
      </c>
      <c r="E62" s="65" t="str">
        <f>IF(B62=0," ",Tableau1[[#This Row],[Âge]]+3)</f>
        <v xml:space="preserve"> </v>
      </c>
      <c r="F62" s="66" t="str">
        <f>IF(B62=0," ",INDEX({"15-20 ans";"20-30 ans";"30-45 ans";"45-55 ans";"55-60 ans";"60+ ans"},MATCH(Tableau1[[#This Row],[Âge +3]],{15;20;30;45;55;60},1)))</f>
        <v xml:space="preserve"> </v>
      </c>
      <c r="G62" s="71" t="str">
        <f>IF(B62=0," ",Tableau1[[#This Row],[Âge]]+5)</f>
        <v xml:space="preserve"> </v>
      </c>
      <c r="H62" s="70" t="str">
        <f>IF(B62=0," ",INDEX({"20-30 ans";"30-45 ans";"45-55 ans";"55-60 ans";"60+ ans"},MATCH(Tableau1[[#This Row],[Âge +5]],{20;30;45;55;60},1)))</f>
        <v xml:space="preserve"> </v>
      </c>
      <c r="I62" s="30"/>
      <c r="J62" s="30"/>
      <c r="K62" s="30"/>
    </row>
    <row r="63" spans="1:11" x14ac:dyDescent="0.25">
      <c r="A63" s="27"/>
      <c r="B63" s="29"/>
      <c r="C63" s="63" t="str">
        <f t="shared" ca="1" si="0"/>
        <v xml:space="preserve"> </v>
      </c>
      <c r="D63" s="64" t="str">
        <f>IF(B63=0," ",INDEX({"15-20 ans";"20-30 ans";"30-45 ans";"45-55 ans";"55-60 ans";"60+ ans"},MATCH(Tableau1[[#This Row],[Âge]],{15;20;30;45;55;60},1)))</f>
        <v xml:space="preserve"> </v>
      </c>
      <c r="E63" s="65" t="str">
        <f>IF(B63=0," ",Tableau1[[#This Row],[Âge]]+3)</f>
        <v xml:space="preserve"> </v>
      </c>
      <c r="F63" s="66" t="str">
        <f>IF(B63=0," ",INDEX({"15-20 ans";"20-30 ans";"30-45 ans";"45-55 ans";"55-60 ans";"60+ ans"},MATCH(Tableau1[[#This Row],[Âge +3]],{15;20;30;45;55;60},1)))</f>
        <v xml:space="preserve"> </v>
      </c>
      <c r="G63" s="71" t="str">
        <f>IF(B63=0," ",Tableau1[[#This Row],[Âge]]+5)</f>
        <v xml:space="preserve"> </v>
      </c>
      <c r="H63" s="70" t="str">
        <f>IF(B63=0," ",INDEX({"20-30 ans";"30-45 ans";"45-55 ans";"55-60 ans";"60+ ans"},MATCH(Tableau1[[#This Row],[Âge +5]],{20;30;45;55;60},1)))</f>
        <v xml:space="preserve"> </v>
      </c>
      <c r="I63" s="30"/>
      <c r="J63" s="30"/>
      <c r="K63" s="30"/>
    </row>
    <row r="64" spans="1:11" x14ac:dyDescent="0.25">
      <c r="A64" s="27"/>
      <c r="B64" s="29"/>
      <c r="C64" s="63" t="str">
        <f t="shared" ca="1" si="0"/>
        <v xml:space="preserve"> </v>
      </c>
      <c r="D64" s="64" t="str">
        <f>IF(B64=0," ",INDEX({"15-20 ans";"20-30 ans";"30-45 ans";"45-55 ans";"55-60 ans";"60+ ans"},MATCH(Tableau1[[#This Row],[Âge]],{15;20;30;45;55;60},1)))</f>
        <v xml:space="preserve"> </v>
      </c>
      <c r="E64" s="65" t="str">
        <f>IF(B64=0," ",Tableau1[[#This Row],[Âge]]+3)</f>
        <v xml:space="preserve"> </v>
      </c>
      <c r="F64" s="66" t="str">
        <f>IF(B64=0," ",INDEX({"15-20 ans";"20-30 ans";"30-45 ans";"45-55 ans";"55-60 ans";"60+ ans"},MATCH(Tableau1[[#This Row],[Âge +3]],{15;20;30;45;55;60},1)))</f>
        <v xml:space="preserve"> </v>
      </c>
      <c r="G64" s="71" t="str">
        <f>IF(B64=0," ",Tableau1[[#This Row],[Âge]]+5)</f>
        <v xml:space="preserve"> </v>
      </c>
      <c r="H64" s="70" t="str">
        <f>IF(B64=0," ",INDEX({"20-30 ans";"30-45 ans";"45-55 ans";"55-60 ans";"60+ ans"},MATCH(Tableau1[[#This Row],[Âge +5]],{20;30;45;55;60},1)))</f>
        <v xml:space="preserve"> </v>
      </c>
      <c r="I64" s="30"/>
      <c r="J64" s="30"/>
      <c r="K64" s="30"/>
    </row>
    <row r="65" spans="1:11" x14ac:dyDescent="0.25">
      <c r="A65" s="27"/>
      <c r="B65" s="29"/>
      <c r="C65" s="63" t="str">
        <f t="shared" ca="1" si="0"/>
        <v xml:space="preserve"> </v>
      </c>
      <c r="D65" s="64" t="str">
        <f>IF(B65=0," ",INDEX({"15-20 ans";"20-30 ans";"30-45 ans";"45-55 ans";"55-60 ans";"60+ ans"},MATCH(Tableau1[[#This Row],[Âge]],{15;20;30;45;55;60},1)))</f>
        <v xml:space="preserve"> </v>
      </c>
      <c r="E65" s="65" t="str">
        <f>IF(B65=0," ",Tableau1[[#This Row],[Âge]]+3)</f>
        <v xml:space="preserve"> </v>
      </c>
      <c r="F65" s="66" t="str">
        <f>IF(B65=0," ",INDEX({"15-20 ans";"20-30 ans";"30-45 ans";"45-55 ans";"55-60 ans";"60+ ans"},MATCH(Tableau1[[#This Row],[Âge +3]],{15;20;30;45;55;60},1)))</f>
        <v xml:space="preserve"> </v>
      </c>
      <c r="G65" s="71" t="str">
        <f>IF(B65=0," ",Tableau1[[#This Row],[Âge]]+5)</f>
        <v xml:space="preserve"> </v>
      </c>
      <c r="H65" s="70" t="str">
        <f>IF(B65=0," ",INDEX({"20-30 ans";"30-45 ans";"45-55 ans";"55-60 ans";"60+ ans"},MATCH(Tableau1[[#This Row],[Âge +5]],{20;30;45;55;60},1)))</f>
        <v xml:space="preserve"> </v>
      </c>
      <c r="I65" s="30"/>
      <c r="J65" s="30"/>
      <c r="K65" s="30"/>
    </row>
    <row r="66" spans="1:11" x14ac:dyDescent="0.25">
      <c r="A66" s="27"/>
      <c r="B66" s="29"/>
      <c r="C66" s="63" t="str">
        <f t="shared" ref="C66:C124" ca="1" si="1">IF(B66=0," ",INT((TODAY()-B66)/365.25))</f>
        <v xml:space="preserve"> </v>
      </c>
      <c r="D66" s="64" t="str">
        <f>IF(B66=0," ",INDEX({"15-20 ans";"20-30 ans";"30-45 ans";"45-55 ans";"55-60 ans";"60+ ans"},MATCH(Tableau1[[#This Row],[Âge]],{15;20;30;45;55;60},1)))</f>
        <v xml:space="preserve"> </v>
      </c>
      <c r="E66" s="65" t="str">
        <f>IF(B66=0," ",Tableau1[[#This Row],[Âge]]+3)</f>
        <v xml:space="preserve"> </v>
      </c>
      <c r="F66" s="66" t="str">
        <f>IF(B66=0," ",INDEX({"15-20 ans";"20-30 ans";"30-45 ans";"45-55 ans";"55-60 ans";"60+ ans"},MATCH(Tableau1[[#This Row],[Âge +3]],{15;20;30;45;55;60},1)))</f>
        <v xml:space="preserve"> </v>
      </c>
      <c r="G66" s="71" t="str">
        <f>IF(B66=0," ",Tableau1[[#This Row],[Âge]]+5)</f>
        <v xml:space="preserve"> </v>
      </c>
      <c r="H66" s="70" t="str">
        <f>IF(B66=0," ",INDEX({"20-30 ans";"30-45 ans";"45-55 ans";"55-60 ans";"60+ ans"},MATCH(Tableau1[[#This Row],[Âge +5]],{20;30;45;55;60},1)))</f>
        <v xml:space="preserve"> </v>
      </c>
      <c r="I66" s="30"/>
      <c r="J66" s="30"/>
      <c r="K66" s="30"/>
    </row>
    <row r="67" spans="1:11" x14ac:dyDescent="0.25">
      <c r="A67" s="27"/>
      <c r="B67" s="29"/>
      <c r="C67" s="63" t="str">
        <f t="shared" ca="1" si="1"/>
        <v xml:space="preserve"> </v>
      </c>
      <c r="D67" s="64" t="str">
        <f>IF(B67=0," ",INDEX({"15-20 ans";"20-30 ans";"30-45 ans";"45-55 ans";"55-60 ans";"60+ ans"},MATCH(Tableau1[[#This Row],[Âge]],{15;20;30;45;55;60},1)))</f>
        <v xml:space="preserve"> </v>
      </c>
      <c r="E67" s="65" t="str">
        <f>IF(B67=0," ",Tableau1[[#This Row],[Âge]]+3)</f>
        <v xml:space="preserve"> </v>
      </c>
      <c r="F67" s="66" t="str">
        <f>IF(B67=0," ",INDEX({"15-20 ans";"20-30 ans";"30-45 ans";"45-55 ans";"55-60 ans";"60+ ans"},MATCH(Tableau1[[#This Row],[Âge +3]],{15;20;30;45;55;60},1)))</f>
        <v xml:space="preserve"> </v>
      </c>
      <c r="G67" s="71" t="str">
        <f>IF(B67=0," ",Tableau1[[#This Row],[Âge]]+5)</f>
        <v xml:space="preserve"> </v>
      </c>
      <c r="H67" s="70" t="str">
        <f>IF(B67=0," ",INDEX({"20-30 ans";"30-45 ans";"45-55 ans";"55-60 ans";"60+ ans"},MATCH(Tableau1[[#This Row],[Âge +5]],{20;30;45;55;60},1)))</f>
        <v xml:space="preserve"> </v>
      </c>
      <c r="I67" s="30"/>
      <c r="J67" s="30"/>
      <c r="K67" s="30"/>
    </row>
    <row r="68" spans="1:11" x14ac:dyDescent="0.25">
      <c r="A68" s="27"/>
      <c r="B68" s="29"/>
      <c r="C68" s="63" t="str">
        <f t="shared" ca="1" si="1"/>
        <v xml:space="preserve"> </v>
      </c>
      <c r="D68" s="64" t="str">
        <f>IF(B68=0," ",INDEX({"15-20 ans";"20-30 ans";"30-45 ans";"45-55 ans";"55-60 ans";"60+ ans"},MATCH(Tableau1[[#This Row],[Âge]],{15;20;30;45;55;60},1)))</f>
        <v xml:space="preserve"> </v>
      </c>
      <c r="E68" s="65" t="str">
        <f>IF(B68=0," ",Tableau1[[#This Row],[Âge]]+3)</f>
        <v xml:space="preserve"> </v>
      </c>
      <c r="F68" s="66" t="str">
        <f>IF(B68=0," ",INDEX({"15-20 ans";"20-30 ans";"30-45 ans";"45-55 ans";"55-60 ans";"60+ ans"},MATCH(Tableau1[[#This Row],[Âge +3]],{15;20;30;45;55;60},1)))</f>
        <v xml:space="preserve"> </v>
      </c>
      <c r="G68" s="71" t="str">
        <f>IF(B68=0," ",Tableau1[[#This Row],[Âge]]+5)</f>
        <v xml:space="preserve"> </v>
      </c>
      <c r="H68" s="70" t="str">
        <f>IF(B68=0," ",INDEX({"20-30 ans";"30-45 ans";"45-55 ans";"55-60 ans";"60+ ans"},MATCH(Tableau1[[#This Row],[Âge +5]],{20;30;45;55;60},1)))</f>
        <v xml:space="preserve"> </v>
      </c>
      <c r="I68" s="30"/>
      <c r="J68" s="30"/>
      <c r="K68" s="30"/>
    </row>
    <row r="69" spans="1:11" x14ac:dyDescent="0.25">
      <c r="A69" s="27"/>
      <c r="B69" s="29"/>
      <c r="C69" s="63" t="str">
        <f t="shared" ca="1" si="1"/>
        <v xml:space="preserve"> </v>
      </c>
      <c r="D69" s="64" t="str">
        <f>IF(B69=0," ",INDEX({"15-20 ans";"20-30 ans";"30-45 ans";"45-55 ans";"55-60 ans";"60+ ans"},MATCH(Tableau1[[#This Row],[Âge]],{15;20;30;45;55;60},1)))</f>
        <v xml:space="preserve"> </v>
      </c>
      <c r="E69" s="65" t="str">
        <f>IF(B69=0," ",Tableau1[[#This Row],[Âge]]+3)</f>
        <v xml:space="preserve"> </v>
      </c>
      <c r="F69" s="66" t="str">
        <f>IF(B69=0," ",INDEX({"15-20 ans";"20-30 ans";"30-45 ans";"45-55 ans";"55-60 ans";"60+ ans"},MATCH(Tableau1[[#This Row],[Âge +3]],{15;20;30;45;55;60},1)))</f>
        <v xml:space="preserve"> </v>
      </c>
      <c r="G69" s="71" t="str">
        <f>IF(B69=0," ",Tableau1[[#This Row],[Âge]]+5)</f>
        <v xml:space="preserve"> </v>
      </c>
      <c r="H69" s="70" t="str">
        <f>IF(B69=0," ",INDEX({"20-30 ans";"30-45 ans";"45-55 ans";"55-60 ans";"60+ ans"},MATCH(Tableau1[[#This Row],[Âge +5]],{20;30;45;55;60},1)))</f>
        <v xml:space="preserve"> </v>
      </c>
      <c r="I69" s="30"/>
      <c r="J69" s="30"/>
      <c r="K69" s="30"/>
    </row>
    <row r="70" spans="1:11" x14ac:dyDescent="0.25">
      <c r="A70" s="27"/>
      <c r="B70" s="29"/>
      <c r="C70" s="63" t="str">
        <f t="shared" ca="1" si="1"/>
        <v xml:space="preserve"> </v>
      </c>
      <c r="D70" s="64" t="str">
        <f>IF(B70=0," ",INDEX({"15-20 ans";"20-30 ans";"30-45 ans";"45-55 ans";"55-60 ans";"60+ ans"},MATCH(Tableau1[[#This Row],[Âge]],{15;20;30;45;55;60},1)))</f>
        <v xml:space="preserve"> </v>
      </c>
      <c r="E70" s="65" t="str">
        <f>IF(B70=0," ",Tableau1[[#This Row],[Âge]]+3)</f>
        <v xml:space="preserve"> </v>
      </c>
      <c r="F70" s="66" t="str">
        <f>IF(B70=0," ",INDEX({"15-20 ans";"20-30 ans";"30-45 ans";"45-55 ans";"55-60 ans";"60+ ans"},MATCH(Tableau1[[#This Row],[Âge +3]],{15;20;30;45;55;60},1)))</f>
        <v xml:space="preserve"> </v>
      </c>
      <c r="G70" s="71" t="str">
        <f>IF(B70=0," ",Tableau1[[#This Row],[Âge]]+5)</f>
        <v xml:space="preserve"> </v>
      </c>
      <c r="H70" s="70" t="str">
        <f>IF(B70=0," ",INDEX({"20-30 ans";"30-45 ans";"45-55 ans";"55-60 ans";"60+ ans"},MATCH(Tableau1[[#This Row],[Âge +5]],{20;30;45;55;60},1)))</f>
        <v xml:space="preserve"> </v>
      </c>
      <c r="I70" s="30"/>
      <c r="J70" s="30"/>
      <c r="K70" s="30"/>
    </row>
    <row r="71" spans="1:11" x14ac:dyDescent="0.25">
      <c r="A71" s="27"/>
      <c r="B71" s="29"/>
      <c r="C71" s="63" t="str">
        <f t="shared" ca="1" si="1"/>
        <v xml:space="preserve"> </v>
      </c>
      <c r="D71" s="64" t="str">
        <f>IF(B71=0," ",INDEX({"15-20 ans";"20-30 ans";"30-45 ans";"45-55 ans";"55-60 ans";"60+ ans"},MATCH(Tableau1[[#This Row],[Âge]],{15;20;30;45;55;60},1)))</f>
        <v xml:space="preserve"> </v>
      </c>
      <c r="E71" s="65" t="str">
        <f>IF(B71=0," ",Tableau1[[#This Row],[Âge]]+3)</f>
        <v xml:space="preserve"> </v>
      </c>
      <c r="F71" s="66" t="str">
        <f>IF(B71=0," ",INDEX({"15-20 ans";"20-30 ans";"30-45 ans";"45-55 ans";"55-60 ans";"60+ ans"},MATCH(Tableau1[[#This Row],[Âge +3]],{15;20;30;45;55;60},1)))</f>
        <v xml:space="preserve"> </v>
      </c>
      <c r="G71" s="71" t="str">
        <f>IF(B71=0," ",Tableau1[[#This Row],[Âge]]+5)</f>
        <v xml:space="preserve"> </v>
      </c>
      <c r="H71" s="70" t="str">
        <f>IF(B71=0," ",INDEX({"20-30 ans";"30-45 ans";"45-55 ans";"55-60 ans";"60+ ans"},MATCH(Tableau1[[#This Row],[Âge +5]],{20;30;45;55;60},1)))</f>
        <v xml:space="preserve"> </v>
      </c>
      <c r="I71" s="30"/>
      <c r="J71" s="30"/>
      <c r="K71" s="30"/>
    </row>
    <row r="72" spans="1:11" x14ac:dyDescent="0.25">
      <c r="A72" s="27"/>
      <c r="B72" s="29"/>
      <c r="C72" s="63" t="str">
        <f t="shared" ca="1" si="1"/>
        <v xml:space="preserve"> </v>
      </c>
      <c r="D72" s="64" t="str">
        <f>IF(B72=0," ",INDEX({"15-20 ans";"20-30 ans";"30-45 ans";"45-55 ans";"55-60 ans";"60+ ans"},MATCH(Tableau1[[#This Row],[Âge]],{15;20;30;45;55;60},1)))</f>
        <v xml:space="preserve"> </v>
      </c>
      <c r="E72" s="65" t="str">
        <f>IF(B72=0," ",Tableau1[[#This Row],[Âge]]+3)</f>
        <v xml:space="preserve"> </v>
      </c>
      <c r="F72" s="66" t="str">
        <f>IF(B72=0," ",INDEX({"15-20 ans";"20-30 ans";"30-45 ans";"45-55 ans";"55-60 ans";"60+ ans"},MATCH(Tableau1[[#This Row],[Âge +3]],{15;20;30;45;55;60},1)))</f>
        <v xml:space="preserve"> </v>
      </c>
      <c r="G72" s="71" t="str">
        <f>IF(B72=0," ",Tableau1[[#This Row],[Âge]]+5)</f>
        <v xml:space="preserve"> </v>
      </c>
      <c r="H72" s="70" t="str">
        <f>IF(B72=0," ",INDEX({"20-30 ans";"30-45 ans";"45-55 ans";"55-60 ans";"60+ ans"},MATCH(Tableau1[[#This Row],[Âge +5]],{20;30;45;55;60},1)))</f>
        <v xml:space="preserve"> </v>
      </c>
      <c r="I72" s="30"/>
      <c r="J72" s="30"/>
      <c r="K72" s="30"/>
    </row>
    <row r="73" spans="1:11" x14ac:dyDescent="0.25">
      <c r="A73" s="27"/>
      <c r="B73" s="29"/>
      <c r="C73" s="63" t="str">
        <f t="shared" ca="1" si="1"/>
        <v xml:space="preserve"> </v>
      </c>
      <c r="D73" s="64" t="str">
        <f>IF(B73=0," ",INDEX({"15-20 ans";"20-30 ans";"30-45 ans";"45-55 ans";"55-60 ans";"60+ ans"},MATCH(Tableau1[[#This Row],[Âge]],{15;20;30;45;55;60},1)))</f>
        <v xml:space="preserve"> </v>
      </c>
      <c r="E73" s="65" t="str">
        <f>IF(B73=0," ",Tableau1[[#This Row],[Âge]]+3)</f>
        <v xml:space="preserve"> </v>
      </c>
      <c r="F73" s="66" t="str">
        <f>IF(B73=0," ",INDEX({"15-20 ans";"20-30 ans";"30-45 ans";"45-55 ans";"55-60 ans";"60+ ans"},MATCH(Tableau1[[#This Row],[Âge +3]],{15;20;30;45;55;60},1)))</f>
        <v xml:space="preserve"> </v>
      </c>
      <c r="G73" s="71" t="str">
        <f>IF(B73=0," ",Tableau1[[#This Row],[Âge]]+5)</f>
        <v xml:space="preserve"> </v>
      </c>
      <c r="H73" s="70" t="str">
        <f>IF(B73=0," ",INDEX({"20-30 ans";"30-45 ans";"45-55 ans";"55-60 ans";"60+ ans"},MATCH(Tableau1[[#This Row],[Âge +5]],{20;30;45;55;60},1)))</f>
        <v xml:space="preserve"> </v>
      </c>
      <c r="I73" s="30"/>
      <c r="J73" s="30"/>
      <c r="K73" s="30"/>
    </row>
    <row r="74" spans="1:11" x14ac:dyDescent="0.25">
      <c r="A74" s="27"/>
      <c r="B74" s="29"/>
      <c r="C74" s="63" t="str">
        <f t="shared" ca="1" si="1"/>
        <v xml:space="preserve"> </v>
      </c>
      <c r="D74" s="64" t="str">
        <f>IF(B74=0," ",INDEX({"15-20 ans";"20-30 ans";"30-45 ans";"45-55 ans";"55-60 ans";"60+ ans"},MATCH(Tableau1[[#This Row],[Âge]],{15;20;30;45;55;60},1)))</f>
        <v xml:space="preserve"> </v>
      </c>
      <c r="E74" s="65" t="str">
        <f>IF(B74=0," ",Tableau1[[#This Row],[Âge]]+3)</f>
        <v xml:space="preserve"> </v>
      </c>
      <c r="F74" s="66" t="str">
        <f>IF(B74=0," ",INDEX({"15-20 ans";"20-30 ans";"30-45 ans";"45-55 ans";"55-60 ans";"60+ ans"},MATCH(Tableau1[[#This Row],[Âge +3]],{15;20;30;45;55;60},1)))</f>
        <v xml:space="preserve"> </v>
      </c>
      <c r="G74" s="71" t="str">
        <f>IF(B74=0," ",Tableau1[[#This Row],[Âge]]+5)</f>
        <v xml:space="preserve"> </v>
      </c>
      <c r="H74" s="70" t="str">
        <f>IF(B74=0," ",INDEX({"20-30 ans";"30-45 ans";"45-55 ans";"55-60 ans";"60+ ans"},MATCH(Tableau1[[#This Row],[Âge +5]],{20;30;45;55;60},1)))</f>
        <v xml:space="preserve"> </v>
      </c>
      <c r="I74" s="30"/>
      <c r="J74" s="30"/>
      <c r="K74" s="30"/>
    </row>
    <row r="75" spans="1:11" x14ac:dyDescent="0.25">
      <c r="A75" s="27"/>
      <c r="B75" s="29"/>
      <c r="C75" s="63" t="str">
        <f t="shared" ca="1" si="1"/>
        <v xml:space="preserve"> </v>
      </c>
      <c r="D75" s="64" t="str">
        <f>IF(B75=0," ",INDEX({"15-20 ans";"20-30 ans";"30-45 ans";"45-55 ans";"55-60 ans";"60+ ans"},MATCH(Tableau1[[#This Row],[Âge]],{15;20;30;45;55;60},1)))</f>
        <v xml:space="preserve"> </v>
      </c>
      <c r="E75" s="65" t="str">
        <f>IF(B75=0," ",Tableau1[[#This Row],[Âge]]+3)</f>
        <v xml:space="preserve"> </v>
      </c>
      <c r="F75" s="66" t="str">
        <f>IF(B75=0," ",INDEX({"15-20 ans";"20-30 ans";"30-45 ans";"45-55 ans";"55-60 ans";"60+ ans"},MATCH(Tableau1[[#This Row],[Âge +3]],{15;20;30;45;55;60},1)))</f>
        <v xml:space="preserve"> </v>
      </c>
      <c r="G75" s="71" t="str">
        <f>IF(B75=0," ",Tableau1[[#This Row],[Âge]]+5)</f>
        <v xml:space="preserve"> </v>
      </c>
      <c r="H75" s="70" t="str">
        <f>IF(B75=0," ",INDEX({"20-30 ans";"30-45 ans";"45-55 ans";"55-60 ans";"60+ ans"},MATCH(Tableau1[[#This Row],[Âge +5]],{20;30;45;55;60},1)))</f>
        <v xml:space="preserve"> </v>
      </c>
      <c r="I75" s="30"/>
      <c r="J75" s="30"/>
      <c r="K75" s="30"/>
    </row>
    <row r="76" spans="1:11" x14ac:dyDescent="0.25">
      <c r="A76" s="27"/>
      <c r="B76" s="29"/>
      <c r="C76" s="63" t="str">
        <f t="shared" ca="1" si="1"/>
        <v xml:space="preserve"> </v>
      </c>
      <c r="D76" s="64" t="str">
        <f>IF(B76=0," ",INDEX({"15-20 ans";"20-30 ans";"30-45 ans";"45-55 ans";"55-60 ans";"60+ ans"},MATCH(Tableau1[[#This Row],[Âge]],{15;20;30;45;55;60},1)))</f>
        <v xml:space="preserve"> </v>
      </c>
      <c r="E76" s="65" t="str">
        <f>IF(B76=0," ",Tableau1[[#This Row],[Âge]]+3)</f>
        <v xml:space="preserve"> </v>
      </c>
      <c r="F76" s="66" t="str">
        <f>IF(B76=0," ",INDEX({"15-20 ans";"20-30 ans";"30-45 ans";"45-55 ans";"55-60 ans";"60+ ans"},MATCH(Tableau1[[#This Row],[Âge +3]],{15;20;30;45;55;60},1)))</f>
        <v xml:space="preserve"> </v>
      </c>
      <c r="G76" s="71" t="str">
        <f>IF(B76=0," ",Tableau1[[#This Row],[Âge]]+5)</f>
        <v xml:space="preserve"> </v>
      </c>
      <c r="H76" s="70" t="str">
        <f>IF(B76=0," ",INDEX({"20-30 ans";"30-45 ans";"45-55 ans";"55-60 ans";"60+ ans"},MATCH(Tableau1[[#This Row],[Âge +5]],{20;30;45;55;60},1)))</f>
        <v xml:space="preserve"> </v>
      </c>
      <c r="I76" s="30"/>
      <c r="J76" s="30"/>
      <c r="K76" s="30"/>
    </row>
    <row r="77" spans="1:11" x14ac:dyDescent="0.25">
      <c r="A77" s="27"/>
      <c r="B77" s="29"/>
      <c r="C77" s="63" t="str">
        <f t="shared" ca="1" si="1"/>
        <v xml:space="preserve"> </v>
      </c>
      <c r="D77" s="64" t="str">
        <f>IF(B77=0," ",INDEX({"15-20 ans";"20-30 ans";"30-45 ans";"45-55 ans";"55-60 ans";"60+ ans"},MATCH(Tableau1[[#This Row],[Âge]],{15;20;30;45;55;60},1)))</f>
        <v xml:space="preserve"> </v>
      </c>
      <c r="E77" s="65" t="str">
        <f>IF(B77=0," ",Tableau1[[#This Row],[Âge]]+3)</f>
        <v xml:space="preserve"> </v>
      </c>
      <c r="F77" s="66" t="str">
        <f>IF(B77=0," ",INDEX({"15-20 ans";"20-30 ans";"30-45 ans";"45-55 ans";"55-60 ans";"60+ ans"},MATCH(Tableau1[[#This Row],[Âge +3]],{15;20;30;45;55;60},1)))</f>
        <v xml:space="preserve"> </v>
      </c>
      <c r="G77" s="71" t="str">
        <f>IF(B77=0," ",Tableau1[[#This Row],[Âge]]+5)</f>
        <v xml:space="preserve"> </v>
      </c>
      <c r="H77" s="70" t="str">
        <f>IF(B77=0," ",INDEX({"20-30 ans";"30-45 ans";"45-55 ans";"55-60 ans";"60+ ans"},MATCH(Tableau1[[#This Row],[Âge +5]],{20;30;45;55;60},1)))</f>
        <v xml:space="preserve"> </v>
      </c>
      <c r="I77" s="30"/>
      <c r="J77" s="30"/>
      <c r="K77" s="30"/>
    </row>
    <row r="78" spans="1:11" x14ac:dyDescent="0.25">
      <c r="A78" s="27"/>
      <c r="B78" s="29"/>
      <c r="C78" s="63" t="str">
        <f t="shared" ca="1" si="1"/>
        <v xml:space="preserve"> </v>
      </c>
      <c r="D78" s="64" t="str">
        <f>IF(B78=0," ",INDEX({"15-20 ans";"20-30 ans";"30-45 ans";"45-55 ans";"55-60 ans";"60+ ans"},MATCH(Tableau1[[#This Row],[Âge]],{15;20;30;45;55;60},1)))</f>
        <v xml:space="preserve"> </v>
      </c>
      <c r="E78" s="65" t="str">
        <f>IF(B78=0," ",Tableau1[[#This Row],[Âge]]+3)</f>
        <v xml:space="preserve"> </v>
      </c>
      <c r="F78" s="66" t="str">
        <f>IF(B78=0," ",INDEX({"15-20 ans";"20-30 ans";"30-45 ans";"45-55 ans";"55-60 ans";"60+ ans"},MATCH(Tableau1[[#This Row],[Âge +3]],{15;20;30;45;55;60},1)))</f>
        <v xml:space="preserve"> </v>
      </c>
      <c r="G78" s="71" t="str">
        <f>IF(B78=0," ",Tableau1[[#This Row],[Âge]]+5)</f>
        <v xml:space="preserve"> </v>
      </c>
      <c r="H78" s="70" t="str">
        <f>IF(B78=0," ",INDEX({"20-30 ans";"30-45 ans";"45-55 ans";"55-60 ans";"60+ ans"},MATCH(Tableau1[[#This Row],[Âge +5]],{20;30;45;55;60},1)))</f>
        <v xml:space="preserve"> </v>
      </c>
      <c r="I78" s="30"/>
      <c r="J78" s="30"/>
      <c r="K78" s="30"/>
    </row>
    <row r="79" spans="1:11" x14ac:dyDescent="0.25">
      <c r="A79" s="27"/>
      <c r="B79" s="29"/>
      <c r="C79" s="63" t="str">
        <f t="shared" ca="1" si="1"/>
        <v xml:space="preserve"> </v>
      </c>
      <c r="D79" s="64" t="str">
        <f>IF(B79=0," ",INDEX({"15-20 ans";"20-30 ans";"30-45 ans";"45-55 ans";"55-60 ans";"60+ ans"},MATCH(Tableau1[[#This Row],[Âge]],{15;20;30;45;55;60},1)))</f>
        <v xml:space="preserve"> </v>
      </c>
      <c r="E79" s="65" t="str">
        <f>IF(B79=0," ",Tableau1[[#This Row],[Âge]]+3)</f>
        <v xml:space="preserve"> </v>
      </c>
      <c r="F79" s="66" t="str">
        <f>IF(B79=0," ",INDEX({"15-20 ans";"20-30 ans";"30-45 ans";"45-55 ans";"55-60 ans";"60+ ans"},MATCH(Tableau1[[#This Row],[Âge +3]],{15;20;30;45;55;60},1)))</f>
        <v xml:space="preserve"> </v>
      </c>
      <c r="G79" s="71" t="str">
        <f>IF(B79=0," ",Tableau1[[#This Row],[Âge]]+5)</f>
        <v xml:space="preserve"> </v>
      </c>
      <c r="H79" s="70" t="str">
        <f>IF(B79=0," ",INDEX({"20-30 ans";"30-45 ans";"45-55 ans";"55-60 ans";"60+ ans"},MATCH(Tableau1[[#This Row],[Âge +5]],{20;30;45;55;60},1)))</f>
        <v xml:space="preserve"> </v>
      </c>
      <c r="I79" s="30"/>
      <c r="J79" s="30"/>
      <c r="K79" s="30"/>
    </row>
    <row r="80" spans="1:11" x14ac:dyDescent="0.25">
      <c r="A80" s="27"/>
      <c r="B80" s="29"/>
      <c r="C80" s="63" t="str">
        <f t="shared" ca="1" si="1"/>
        <v xml:space="preserve"> </v>
      </c>
      <c r="D80" s="64" t="str">
        <f>IF(B80=0," ",INDEX({"15-20 ans";"20-30 ans";"30-45 ans";"45-55 ans";"55-60 ans";"60+ ans"},MATCH(Tableau1[[#This Row],[Âge]],{15;20;30;45;55;60},1)))</f>
        <v xml:space="preserve"> </v>
      </c>
      <c r="E80" s="65" t="str">
        <f>IF(B80=0," ",Tableau1[[#This Row],[Âge]]+3)</f>
        <v xml:space="preserve"> </v>
      </c>
      <c r="F80" s="66" t="str">
        <f>IF(B80=0," ",INDEX({"15-20 ans";"20-30 ans";"30-45 ans";"45-55 ans";"55-60 ans";"60+ ans"},MATCH(Tableau1[[#This Row],[Âge +3]],{15;20;30;45;55;60},1)))</f>
        <v xml:space="preserve"> </v>
      </c>
      <c r="G80" s="71" t="str">
        <f>IF(B80=0," ",Tableau1[[#This Row],[Âge]]+5)</f>
        <v xml:space="preserve"> </v>
      </c>
      <c r="H80" s="70" t="str">
        <f>IF(B80=0," ",INDEX({"20-30 ans";"30-45 ans";"45-55 ans";"55-60 ans";"60+ ans"},MATCH(Tableau1[[#This Row],[Âge +5]],{20;30;45;55;60},1)))</f>
        <v xml:space="preserve"> </v>
      </c>
      <c r="I80" s="30"/>
      <c r="J80" s="30"/>
      <c r="K80" s="30"/>
    </row>
    <row r="81" spans="1:11" x14ac:dyDescent="0.25">
      <c r="A81" s="27"/>
      <c r="B81" s="29"/>
      <c r="C81" s="63" t="str">
        <f t="shared" ca="1" si="1"/>
        <v xml:space="preserve"> </v>
      </c>
      <c r="D81" s="64" t="str">
        <f>IF(B81=0," ",INDEX({"15-20 ans";"20-30 ans";"30-45 ans";"45-55 ans";"55-60 ans";"60+ ans"},MATCH(Tableau1[[#This Row],[Âge]],{15;20;30;45;55;60},1)))</f>
        <v xml:space="preserve"> </v>
      </c>
      <c r="E81" s="65" t="str">
        <f>IF(B81=0," ",Tableau1[[#This Row],[Âge]]+3)</f>
        <v xml:space="preserve"> </v>
      </c>
      <c r="F81" s="66" t="str">
        <f>IF(B81=0," ",INDEX({"15-20 ans";"20-30 ans";"30-45 ans";"45-55 ans";"55-60 ans";"60+ ans"},MATCH(Tableau1[[#This Row],[Âge +3]],{15;20;30;45;55;60},1)))</f>
        <v xml:space="preserve"> </v>
      </c>
      <c r="G81" s="71" t="str">
        <f>IF(B81=0," ",Tableau1[[#This Row],[Âge]]+5)</f>
        <v xml:space="preserve"> </v>
      </c>
      <c r="H81" s="70" t="str">
        <f>IF(B81=0," ",INDEX({"20-30 ans";"30-45 ans";"45-55 ans";"55-60 ans";"60+ ans"},MATCH(Tableau1[[#This Row],[Âge +5]],{20;30;45;55;60},1)))</f>
        <v xml:space="preserve"> </v>
      </c>
      <c r="I81" s="30"/>
      <c r="J81" s="30"/>
      <c r="K81" s="30"/>
    </row>
    <row r="82" spans="1:11" x14ac:dyDescent="0.25">
      <c r="A82" s="27"/>
      <c r="B82" s="29"/>
      <c r="C82" s="63" t="str">
        <f t="shared" ca="1" si="1"/>
        <v xml:space="preserve"> </v>
      </c>
      <c r="D82" s="64" t="str">
        <f>IF(B82=0," ",INDEX({"15-20 ans";"20-30 ans";"30-45 ans";"45-55 ans";"55-60 ans";"60+ ans"},MATCH(Tableau1[[#This Row],[Âge]],{15;20;30;45;55;60},1)))</f>
        <v xml:space="preserve"> </v>
      </c>
      <c r="E82" s="65" t="str">
        <f>IF(B82=0," ",Tableau1[[#This Row],[Âge]]+3)</f>
        <v xml:space="preserve"> </v>
      </c>
      <c r="F82" s="66" t="str">
        <f>IF(B82=0," ",INDEX({"15-20 ans";"20-30 ans";"30-45 ans";"45-55 ans";"55-60 ans";"60+ ans"},MATCH(Tableau1[[#This Row],[Âge +3]],{15;20;30;45;55;60},1)))</f>
        <v xml:space="preserve"> </v>
      </c>
      <c r="G82" s="71" t="str">
        <f>IF(B82=0," ",Tableau1[[#This Row],[Âge]]+5)</f>
        <v xml:space="preserve"> </v>
      </c>
      <c r="H82" s="70" t="str">
        <f>IF(B82=0," ",INDEX({"20-30 ans";"30-45 ans";"45-55 ans";"55-60 ans";"60+ ans"},MATCH(Tableau1[[#This Row],[Âge +5]],{20;30;45;55;60},1)))</f>
        <v xml:space="preserve"> </v>
      </c>
      <c r="I82" s="30"/>
      <c r="J82" s="30"/>
      <c r="K82" s="30"/>
    </row>
    <row r="83" spans="1:11" x14ac:dyDescent="0.25">
      <c r="A83" s="27"/>
      <c r="B83" s="29"/>
      <c r="C83" s="63" t="str">
        <f t="shared" ca="1" si="1"/>
        <v xml:space="preserve"> </v>
      </c>
      <c r="D83" s="64" t="str">
        <f>IF(B83=0," ",INDEX({"15-20 ans";"20-30 ans";"30-45 ans";"45-55 ans";"55-60 ans";"60+ ans"},MATCH(Tableau1[[#This Row],[Âge]],{15;20;30;45;55;60},1)))</f>
        <v xml:space="preserve"> </v>
      </c>
      <c r="E83" s="65" t="str">
        <f>IF(B83=0," ",Tableau1[[#This Row],[Âge]]+3)</f>
        <v xml:space="preserve"> </v>
      </c>
      <c r="F83" s="66" t="str">
        <f>IF(B83=0," ",INDEX({"15-20 ans";"20-30 ans";"30-45 ans";"45-55 ans";"55-60 ans";"60+ ans"},MATCH(Tableau1[[#This Row],[Âge +3]],{15;20;30;45;55;60},1)))</f>
        <v xml:space="preserve"> </v>
      </c>
      <c r="G83" s="71" t="str">
        <f>IF(B83=0," ",Tableau1[[#This Row],[Âge]]+5)</f>
        <v xml:space="preserve"> </v>
      </c>
      <c r="H83" s="70" t="str">
        <f>IF(B83=0," ",INDEX({"20-30 ans";"30-45 ans";"45-55 ans";"55-60 ans";"60+ ans"},MATCH(Tableau1[[#This Row],[Âge +5]],{20;30;45;55;60},1)))</f>
        <v xml:space="preserve"> </v>
      </c>
      <c r="I83" s="30"/>
      <c r="J83" s="30"/>
      <c r="K83" s="30"/>
    </row>
    <row r="84" spans="1:11" x14ac:dyDescent="0.25">
      <c r="A84" s="27"/>
      <c r="B84" s="29"/>
      <c r="C84" s="63" t="str">
        <f t="shared" ca="1" si="1"/>
        <v xml:space="preserve"> </v>
      </c>
      <c r="D84" s="64" t="str">
        <f>IF(B84=0," ",INDEX({"15-20 ans";"20-30 ans";"30-45 ans";"45-55 ans";"55-60 ans";"60+ ans"},MATCH(Tableau1[[#This Row],[Âge]],{15;20;30;45;55;60},1)))</f>
        <v xml:space="preserve"> </v>
      </c>
      <c r="E84" s="65" t="str">
        <f>IF(B84=0," ",Tableau1[[#This Row],[Âge]]+3)</f>
        <v xml:space="preserve"> </v>
      </c>
      <c r="F84" s="66" t="str">
        <f>IF(B84=0," ",INDEX({"15-20 ans";"20-30 ans";"30-45 ans";"45-55 ans";"55-60 ans";"60+ ans"},MATCH(Tableau1[[#This Row],[Âge +3]],{15;20;30;45;55;60},1)))</f>
        <v xml:space="preserve"> </v>
      </c>
      <c r="G84" s="71" t="str">
        <f>IF(B84=0," ",Tableau1[[#This Row],[Âge]]+5)</f>
        <v xml:space="preserve"> </v>
      </c>
      <c r="H84" s="70" t="str">
        <f>IF(B84=0," ",INDEX({"20-30 ans";"30-45 ans";"45-55 ans";"55-60 ans";"60+ ans"},MATCH(Tableau1[[#This Row],[Âge +5]],{20;30;45;55;60},1)))</f>
        <v xml:space="preserve"> </v>
      </c>
      <c r="I84" s="30"/>
      <c r="J84" s="30"/>
      <c r="K84" s="30"/>
    </row>
    <row r="85" spans="1:11" x14ac:dyDescent="0.25">
      <c r="A85" s="27"/>
      <c r="B85" s="29"/>
      <c r="C85" s="63" t="str">
        <f t="shared" ca="1" si="1"/>
        <v xml:space="preserve"> </v>
      </c>
      <c r="D85" s="64" t="str">
        <f>IF(B85=0," ",INDEX({"15-20 ans";"20-30 ans";"30-45 ans";"45-55 ans";"55-60 ans";"60+ ans"},MATCH(Tableau1[[#This Row],[Âge]],{15;20;30;45;55;60},1)))</f>
        <v xml:space="preserve"> </v>
      </c>
      <c r="E85" s="65" t="str">
        <f>IF(B85=0," ",Tableau1[[#This Row],[Âge]]+3)</f>
        <v xml:space="preserve"> </v>
      </c>
      <c r="F85" s="66" t="str">
        <f>IF(B85=0," ",INDEX({"15-20 ans";"20-30 ans";"30-45 ans";"45-55 ans";"55-60 ans";"60+ ans"},MATCH(Tableau1[[#This Row],[Âge +3]],{15;20;30;45;55;60},1)))</f>
        <v xml:space="preserve"> </v>
      </c>
      <c r="G85" s="71" t="str">
        <f>IF(B85=0," ",Tableau1[[#This Row],[Âge]]+5)</f>
        <v xml:space="preserve"> </v>
      </c>
      <c r="H85" s="70" t="str">
        <f>IF(B85=0," ",INDEX({"20-30 ans";"30-45 ans";"45-55 ans";"55-60 ans";"60+ ans"},MATCH(Tableau1[[#This Row],[Âge +5]],{20;30;45;55;60},1)))</f>
        <v xml:space="preserve"> </v>
      </c>
      <c r="I85" s="30"/>
      <c r="J85" s="30"/>
      <c r="K85" s="30"/>
    </row>
    <row r="86" spans="1:11" x14ac:dyDescent="0.25">
      <c r="A86" s="27"/>
      <c r="B86" s="29"/>
      <c r="C86" s="63" t="str">
        <f t="shared" ca="1" si="1"/>
        <v xml:space="preserve"> </v>
      </c>
      <c r="D86" s="64" t="str">
        <f>IF(B86=0," ",INDEX({"15-20 ans";"20-30 ans";"30-45 ans";"45-55 ans";"55-60 ans";"60+ ans"},MATCH(Tableau1[[#This Row],[Âge]],{15;20;30;45;55;60},1)))</f>
        <v xml:space="preserve"> </v>
      </c>
      <c r="E86" s="65" t="str">
        <f>IF(B86=0," ",Tableau1[[#This Row],[Âge]]+3)</f>
        <v xml:space="preserve"> </v>
      </c>
      <c r="F86" s="66" t="str">
        <f>IF(B86=0," ",INDEX({"15-20 ans";"20-30 ans";"30-45 ans";"45-55 ans";"55-60 ans";"60+ ans"},MATCH(Tableau1[[#This Row],[Âge +3]],{15;20;30;45;55;60},1)))</f>
        <v xml:space="preserve"> </v>
      </c>
      <c r="G86" s="71" t="str">
        <f>IF(B86=0," ",Tableau1[[#This Row],[Âge]]+5)</f>
        <v xml:space="preserve"> </v>
      </c>
      <c r="H86" s="70" t="str">
        <f>IF(B86=0," ",INDEX({"20-30 ans";"30-45 ans";"45-55 ans";"55-60 ans";"60+ ans"},MATCH(Tableau1[[#This Row],[Âge +5]],{20;30;45;55;60},1)))</f>
        <v xml:space="preserve"> </v>
      </c>
      <c r="I86" s="30"/>
      <c r="J86" s="30"/>
      <c r="K86" s="30"/>
    </row>
    <row r="87" spans="1:11" x14ac:dyDescent="0.25">
      <c r="A87" s="27"/>
      <c r="B87" s="29"/>
      <c r="C87" s="63" t="str">
        <f t="shared" ca="1" si="1"/>
        <v xml:space="preserve"> </v>
      </c>
      <c r="D87" s="64" t="str">
        <f>IF(B87=0," ",INDEX({"15-20 ans";"20-30 ans";"30-45 ans";"45-55 ans";"55-60 ans";"60+ ans"},MATCH(Tableau1[[#This Row],[Âge]],{15;20;30;45;55;60},1)))</f>
        <v xml:space="preserve"> </v>
      </c>
      <c r="E87" s="65" t="str">
        <f>IF(B87=0," ",Tableau1[[#This Row],[Âge]]+3)</f>
        <v xml:space="preserve"> </v>
      </c>
      <c r="F87" s="66" t="str">
        <f>IF(B87=0," ",INDEX({"15-20 ans";"20-30 ans";"30-45 ans";"45-55 ans";"55-60 ans";"60+ ans"},MATCH(Tableau1[[#This Row],[Âge +3]],{15;20;30;45;55;60},1)))</f>
        <v xml:space="preserve"> </v>
      </c>
      <c r="G87" s="71" t="str">
        <f>IF(B87=0," ",Tableau1[[#This Row],[Âge]]+5)</f>
        <v xml:space="preserve"> </v>
      </c>
      <c r="H87" s="70" t="str">
        <f>IF(B87=0," ",INDEX({"20-30 ans";"30-45 ans";"45-55 ans";"55-60 ans";"60+ ans"},MATCH(Tableau1[[#This Row],[Âge +5]],{20;30;45;55;60},1)))</f>
        <v xml:space="preserve"> </v>
      </c>
      <c r="I87" s="30"/>
      <c r="J87" s="30"/>
      <c r="K87" s="30"/>
    </row>
    <row r="88" spans="1:11" x14ac:dyDescent="0.25">
      <c r="A88" s="27"/>
      <c r="B88" s="29"/>
      <c r="C88" s="63" t="str">
        <f t="shared" ca="1" si="1"/>
        <v xml:space="preserve"> </v>
      </c>
      <c r="D88" s="64" t="str">
        <f>IF(B88=0," ",INDEX({"15-20 ans";"20-30 ans";"30-45 ans";"45-55 ans";"55-60 ans";"60+ ans"},MATCH(Tableau1[[#This Row],[Âge]],{15;20;30;45;55;60},1)))</f>
        <v xml:space="preserve"> </v>
      </c>
      <c r="E88" s="65" t="str">
        <f>IF(B88=0," ",Tableau1[[#This Row],[Âge]]+3)</f>
        <v xml:space="preserve"> </v>
      </c>
      <c r="F88" s="66" t="str">
        <f>IF(B88=0," ",INDEX({"15-20 ans";"20-30 ans";"30-45 ans";"45-55 ans";"55-60 ans";"60+ ans"},MATCH(Tableau1[[#This Row],[Âge +3]],{15;20;30;45;55;60},1)))</f>
        <v xml:space="preserve"> </v>
      </c>
      <c r="G88" s="71" t="str">
        <f>IF(B88=0," ",Tableau1[[#This Row],[Âge]]+5)</f>
        <v xml:space="preserve"> </v>
      </c>
      <c r="H88" s="70" t="str">
        <f>IF(B88=0," ",INDEX({"20-30 ans";"30-45 ans";"45-55 ans";"55-60 ans";"60+ ans"},MATCH(Tableau1[[#This Row],[Âge +5]],{20;30;45;55;60},1)))</f>
        <v xml:space="preserve"> </v>
      </c>
      <c r="I88" s="30"/>
      <c r="J88" s="30"/>
      <c r="K88" s="30"/>
    </row>
    <row r="89" spans="1:11" x14ac:dyDescent="0.25">
      <c r="A89" s="27"/>
      <c r="B89" s="29"/>
      <c r="C89" s="63" t="str">
        <f t="shared" ca="1" si="1"/>
        <v xml:space="preserve"> </v>
      </c>
      <c r="D89" s="64" t="str">
        <f>IF(B89=0," ",INDEX({"15-20 ans";"20-30 ans";"30-45 ans";"45-55 ans";"55-60 ans";"60+ ans"},MATCH(Tableau1[[#This Row],[Âge]],{15;20;30;45;55;60},1)))</f>
        <v xml:space="preserve"> </v>
      </c>
      <c r="E89" s="65" t="str">
        <f>IF(B89=0," ",Tableau1[[#This Row],[Âge]]+3)</f>
        <v xml:space="preserve"> </v>
      </c>
      <c r="F89" s="66" t="str">
        <f>IF(B89=0," ",INDEX({"15-20 ans";"20-30 ans";"30-45 ans";"45-55 ans";"55-60 ans";"60+ ans"},MATCH(Tableau1[[#This Row],[Âge +3]],{15;20;30;45;55;60},1)))</f>
        <v xml:space="preserve"> </v>
      </c>
      <c r="G89" s="71" t="str">
        <f>IF(B89=0," ",Tableau1[[#This Row],[Âge]]+5)</f>
        <v xml:space="preserve"> </v>
      </c>
      <c r="H89" s="70" t="str">
        <f>IF(B89=0," ",INDEX({"20-30 ans";"30-45 ans";"45-55 ans";"55-60 ans";"60+ ans"},MATCH(Tableau1[[#This Row],[Âge +5]],{20;30;45;55;60},1)))</f>
        <v xml:space="preserve"> </v>
      </c>
      <c r="I89" s="30"/>
      <c r="J89" s="30"/>
      <c r="K89" s="30"/>
    </row>
    <row r="90" spans="1:11" x14ac:dyDescent="0.25">
      <c r="A90" s="27"/>
      <c r="B90" s="29"/>
      <c r="C90" s="63" t="str">
        <f t="shared" ca="1" si="1"/>
        <v xml:space="preserve"> </v>
      </c>
      <c r="D90" s="64" t="str">
        <f>IF(B90=0," ",INDEX({"15-20 ans";"20-30 ans";"30-45 ans";"45-55 ans";"55-60 ans";"60+ ans"},MATCH(Tableau1[[#This Row],[Âge]],{15;20;30;45;55;60},1)))</f>
        <v xml:space="preserve"> </v>
      </c>
      <c r="E90" s="65" t="str">
        <f>IF(B90=0," ",Tableau1[[#This Row],[Âge]]+3)</f>
        <v xml:space="preserve"> </v>
      </c>
      <c r="F90" s="66" t="str">
        <f>IF(B90=0," ",INDEX({"15-20 ans";"20-30 ans";"30-45 ans";"45-55 ans";"55-60 ans";"60+ ans"},MATCH(Tableau1[[#This Row],[Âge +3]],{15;20;30;45;55;60},1)))</f>
        <v xml:space="preserve"> </v>
      </c>
      <c r="G90" s="71" t="str">
        <f>IF(B90=0," ",Tableau1[[#This Row],[Âge]]+5)</f>
        <v xml:space="preserve"> </v>
      </c>
      <c r="H90" s="70" t="str">
        <f>IF(B90=0," ",INDEX({"20-30 ans";"30-45 ans";"45-55 ans";"55-60 ans";"60+ ans"},MATCH(Tableau1[[#This Row],[Âge +5]],{20;30;45;55;60},1)))</f>
        <v xml:space="preserve"> </v>
      </c>
      <c r="I90" s="30"/>
      <c r="J90" s="30"/>
      <c r="K90" s="30"/>
    </row>
    <row r="91" spans="1:11" x14ac:dyDescent="0.25">
      <c r="A91" s="27"/>
      <c r="B91" s="29"/>
      <c r="C91" s="63" t="str">
        <f t="shared" ca="1" si="1"/>
        <v xml:space="preserve"> </v>
      </c>
      <c r="D91" s="64" t="str">
        <f>IF(B91=0," ",INDEX({"15-20 ans";"20-30 ans";"30-45 ans";"45-55 ans";"55-60 ans";"60+ ans"},MATCH(Tableau1[[#This Row],[Âge]],{15;20;30;45;55;60},1)))</f>
        <v xml:space="preserve"> </v>
      </c>
      <c r="E91" s="65" t="str">
        <f>IF(B91=0," ",Tableau1[[#This Row],[Âge]]+3)</f>
        <v xml:space="preserve"> </v>
      </c>
      <c r="F91" s="66" t="str">
        <f>IF(B91=0," ",INDEX({"15-20 ans";"20-30 ans";"30-45 ans";"45-55 ans";"55-60 ans";"60+ ans"},MATCH(Tableau1[[#This Row],[Âge +3]],{15;20;30;45;55;60},1)))</f>
        <v xml:space="preserve"> </v>
      </c>
      <c r="G91" s="71" t="str">
        <f>IF(B91=0," ",Tableau1[[#This Row],[Âge]]+5)</f>
        <v xml:space="preserve"> </v>
      </c>
      <c r="H91" s="70" t="str">
        <f>IF(B91=0," ",INDEX({"20-30 ans";"30-45 ans";"45-55 ans";"55-60 ans";"60+ ans"},MATCH(Tableau1[[#This Row],[Âge +5]],{20;30;45;55;60},1)))</f>
        <v xml:space="preserve"> </v>
      </c>
      <c r="I91" s="30"/>
      <c r="J91" s="30"/>
      <c r="K91" s="30"/>
    </row>
    <row r="92" spans="1:11" x14ac:dyDescent="0.25">
      <c r="A92" s="27"/>
      <c r="B92" s="29"/>
      <c r="C92" s="63" t="str">
        <f t="shared" ca="1" si="1"/>
        <v xml:space="preserve"> </v>
      </c>
      <c r="D92" s="64" t="str">
        <f>IF(B92=0," ",INDEX({"15-20 ans";"20-30 ans";"30-45 ans";"45-55 ans";"55-60 ans";"60+ ans"},MATCH(Tableau1[[#This Row],[Âge]],{15;20;30;45;55;60},1)))</f>
        <v xml:space="preserve"> </v>
      </c>
      <c r="E92" s="65" t="str">
        <f>IF(B92=0," ",Tableau1[[#This Row],[Âge]]+3)</f>
        <v xml:space="preserve"> </v>
      </c>
      <c r="F92" s="66" t="str">
        <f>IF(B92=0," ",INDEX({"15-20 ans";"20-30 ans";"30-45 ans";"45-55 ans";"55-60 ans";"60+ ans"},MATCH(Tableau1[[#This Row],[Âge +3]],{15;20;30;45;55;60},1)))</f>
        <v xml:space="preserve"> </v>
      </c>
      <c r="G92" s="71" t="str">
        <f>IF(B92=0," ",Tableau1[[#This Row],[Âge]]+5)</f>
        <v xml:space="preserve"> </v>
      </c>
      <c r="H92" s="70" t="str">
        <f>IF(B92=0," ",INDEX({"20-30 ans";"30-45 ans";"45-55 ans";"55-60 ans";"60+ ans"},MATCH(Tableau1[[#This Row],[Âge +5]],{20;30;45;55;60},1)))</f>
        <v xml:space="preserve"> </v>
      </c>
      <c r="I92" s="30"/>
      <c r="J92" s="30"/>
      <c r="K92" s="30"/>
    </row>
    <row r="93" spans="1:11" x14ac:dyDescent="0.25">
      <c r="A93" s="27"/>
      <c r="B93" s="29"/>
      <c r="C93" s="63" t="str">
        <f t="shared" ca="1" si="1"/>
        <v xml:space="preserve"> </v>
      </c>
      <c r="D93" s="64" t="str">
        <f>IF(B93=0," ",INDEX({"15-20 ans";"20-30 ans";"30-45 ans";"45-55 ans";"55-60 ans";"60+ ans"},MATCH(Tableau1[[#This Row],[Âge]],{15;20;30;45;55;60},1)))</f>
        <v xml:space="preserve"> </v>
      </c>
      <c r="E93" s="65" t="str">
        <f>IF(B93=0," ",Tableau1[[#This Row],[Âge]]+3)</f>
        <v xml:space="preserve"> </v>
      </c>
      <c r="F93" s="66" t="str">
        <f>IF(B93=0," ",INDEX({"15-20 ans";"20-30 ans";"30-45 ans";"45-55 ans";"55-60 ans";"60+ ans"},MATCH(Tableau1[[#This Row],[Âge +3]],{15;20;30;45;55;60},1)))</f>
        <v xml:space="preserve"> </v>
      </c>
      <c r="G93" s="71" t="str">
        <f>IF(B93=0," ",Tableau1[[#This Row],[Âge]]+5)</f>
        <v xml:space="preserve"> </v>
      </c>
      <c r="H93" s="70" t="str">
        <f>IF(B93=0," ",INDEX({"20-30 ans";"30-45 ans";"45-55 ans";"55-60 ans";"60+ ans"},MATCH(Tableau1[[#This Row],[Âge +5]],{20;30;45;55;60},1)))</f>
        <v xml:space="preserve"> </v>
      </c>
      <c r="I93" s="30"/>
      <c r="J93" s="30"/>
      <c r="K93" s="30"/>
    </row>
    <row r="94" spans="1:11" x14ac:dyDescent="0.25">
      <c r="A94" s="27"/>
      <c r="B94" s="29"/>
      <c r="C94" s="63" t="str">
        <f t="shared" ca="1" si="1"/>
        <v xml:space="preserve"> </v>
      </c>
      <c r="D94" s="64" t="str">
        <f>IF(B94=0," ",INDEX({"15-20 ans";"20-30 ans";"30-45 ans";"45-55 ans";"55-60 ans";"60+ ans"},MATCH(Tableau1[[#This Row],[Âge]],{15;20;30;45;55;60},1)))</f>
        <v xml:space="preserve"> </v>
      </c>
      <c r="E94" s="65" t="str">
        <f>IF(B94=0," ",Tableau1[[#This Row],[Âge]]+3)</f>
        <v xml:space="preserve"> </v>
      </c>
      <c r="F94" s="66" t="str">
        <f>IF(B94=0," ",INDEX({"15-20 ans";"20-30 ans";"30-45 ans";"45-55 ans";"55-60 ans";"60+ ans"},MATCH(Tableau1[[#This Row],[Âge +3]],{15;20;30;45;55;60},1)))</f>
        <v xml:space="preserve"> </v>
      </c>
      <c r="G94" s="71" t="str">
        <f>IF(B94=0," ",Tableau1[[#This Row],[Âge]]+5)</f>
        <v xml:space="preserve"> </v>
      </c>
      <c r="H94" s="70" t="str">
        <f>IF(B94=0," ",INDEX({"20-30 ans";"30-45 ans";"45-55 ans";"55-60 ans";"60+ ans"},MATCH(Tableau1[[#This Row],[Âge +5]],{20;30;45;55;60},1)))</f>
        <v xml:space="preserve"> </v>
      </c>
      <c r="I94" s="30"/>
      <c r="J94" s="30"/>
      <c r="K94" s="30"/>
    </row>
    <row r="95" spans="1:11" x14ac:dyDescent="0.25">
      <c r="A95" s="27"/>
      <c r="B95" s="29"/>
      <c r="C95" s="63" t="str">
        <f t="shared" ca="1" si="1"/>
        <v xml:space="preserve"> </v>
      </c>
      <c r="D95" s="64" t="str">
        <f>IF(B95=0," ",INDEX({"15-20 ans";"20-30 ans";"30-45 ans";"45-55 ans";"55-60 ans";"60+ ans"},MATCH(Tableau1[[#This Row],[Âge]],{15;20;30;45;55;60},1)))</f>
        <v xml:space="preserve"> </v>
      </c>
      <c r="E95" s="65" t="str">
        <f>IF(B95=0," ",Tableau1[[#This Row],[Âge]]+3)</f>
        <v xml:space="preserve"> </v>
      </c>
      <c r="F95" s="66" t="str">
        <f>IF(B95=0," ",INDEX({"15-20 ans";"20-30 ans";"30-45 ans";"45-55 ans";"55-60 ans";"60+ ans"},MATCH(Tableau1[[#This Row],[Âge +3]],{15;20;30;45;55;60},1)))</f>
        <v xml:space="preserve"> </v>
      </c>
      <c r="G95" s="71" t="str">
        <f>IF(B95=0," ",Tableau1[[#This Row],[Âge]]+5)</f>
        <v xml:space="preserve"> </v>
      </c>
      <c r="H95" s="70" t="str">
        <f>IF(B95=0," ",INDEX({"20-30 ans";"30-45 ans";"45-55 ans";"55-60 ans";"60+ ans"},MATCH(Tableau1[[#This Row],[Âge +5]],{20;30;45;55;60},1)))</f>
        <v xml:space="preserve"> </v>
      </c>
      <c r="I95" s="30"/>
      <c r="J95" s="30"/>
      <c r="K95" s="30"/>
    </row>
    <row r="96" spans="1:11" x14ac:dyDescent="0.25">
      <c r="A96" s="27"/>
      <c r="B96" s="29"/>
      <c r="C96" s="63" t="str">
        <f t="shared" ca="1" si="1"/>
        <v xml:space="preserve"> </v>
      </c>
      <c r="D96" s="64" t="str">
        <f>IF(B96=0," ",INDEX({"15-20 ans";"20-30 ans";"30-45 ans";"45-55 ans";"55-60 ans";"60+ ans"},MATCH(Tableau1[[#This Row],[Âge]],{15;20;30;45;55;60},1)))</f>
        <v xml:space="preserve"> </v>
      </c>
      <c r="E96" s="65" t="str">
        <f>IF(B96=0," ",Tableau1[[#This Row],[Âge]]+3)</f>
        <v xml:space="preserve"> </v>
      </c>
      <c r="F96" s="66" t="str">
        <f>IF(B96=0," ",INDEX({"15-20 ans";"20-30 ans";"30-45 ans";"45-55 ans";"55-60 ans";"60+ ans"},MATCH(Tableau1[[#This Row],[Âge +3]],{15;20;30;45;55;60},1)))</f>
        <v xml:space="preserve"> </v>
      </c>
      <c r="G96" s="71" t="str">
        <f>IF(B96=0," ",Tableau1[[#This Row],[Âge]]+5)</f>
        <v xml:space="preserve"> </v>
      </c>
      <c r="H96" s="70" t="str">
        <f>IF(B96=0," ",INDEX({"20-30 ans";"30-45 ans";"45-55 ans";"55-60 ans";"60+ ans"},MATCH(Tableau1[[#This Row],[Âge +5]],{20;30;45;55;60},1)))</f>
        <v xml:space="preserve"> </v>
      </c>
      <c r="I96" s="30"/>
      <c r="J96" s="30"/>
      <c r="K96" s="30"/>
    </row>
    <row r="97" spans="1:11" x14ac:dyDescent="0.25">
      <c r="A97" s="27"/>
      <c r="B97" s="29"/>
      <c r="C97" s="63" t="str">
        <f t="shared" ca="1" si="1"/>
        <v xml:space="preserve"> </v>
      </c>
      <c r="D97" s="64" t="str">
        <f>IF(B97=0," ",INDEX({"15-20 ans";"20-30 ans";"30-45 ans";"45-55 ans";"55-60 ans";"60+ ans"},MATCH(Tableau1[[#This Row],[Âge]],{15;20;30;45;55;60},1)))</f>
        <v xml:space="preserve"> </v>
      </c>
      <c r="E97" s="65" t="str">
        <f>IF(B97=0," ",Tableau1[[#This Row],[Âge]]+3)</f>
        <v xml:space="preserve"> </v>
      </c>
      <c r="F97" s="66" t="str">
        <f>IF(B97=0," ",INDEX({"15-20 ans";"20-30 ans";"30-45 ans";"45-55 ans";"55-60 ans";"60+ ans"},MATCH(Tableau1[[#This Row],[Âge +3]],{15;20;30;45;55;60},1)))</f>
        <v xml:space="preserve"> </v>
      </c>
      <c r="G97" s="71" t="str">
        <f>IF(B97=0," ",Tableau1[[#This Row],[Âge]]+5)</f>
        <v xml:space="preserve"> </v>
      </c>
      <c r="H97" s="70" t="str">
        <f>IF(B97=0," ",INDEX({"20-30 ans";"30-45 ans";"45-55 ans";"55-60 ans";"60+ ans"},MATCH(Tableau1[[#This Row],[Âge +5]],{20;30;45;55;60},1)))</f>
        <v xml:space="preserve"> </v>
      </c>
      <c r="I97" s="30"/>
      <c r="J97" s="30"/>
      <c r="K97" s="30"/>
    </row>
    <row r="98" spans="1:11" x14ac:dyDescent="0.25">
      <c r="A98" s="27"/>
      <c r="B98" s="29"/>
      <c r="C98" s="63" t="str">
        <f t="shared" ca="1" si="1"/>
        <v xml:space="preserve"> </v>
      </c>
      <c r="D98" s="64" t="str">
        <f>IF(B98=0," ",INDEX({"15-20 ans";"20-30 ans";"30-45 ans";"45-55 ans";"55-60 ans";"60+ ans"},MATCH(Tableau1[[#This Row],[Âge]],{15;20;30;45;55;60},1)))</f>
        <v xml:space="preserve"> </v>
      </c>
      <c r="E98" s="65" t="str">
        <f>IF(B98=0," ",Tableau1[[#This Row],[Âge]]+3)</f>
        <v xml:space="preserve"> </v>
      </c>
      <c r="F98" s="66" t="str">
        <f>IF(B98=0," ",INDEX({"15-20 ans";"20-30 ans";"30-45 ans";"45-55 ans";"55-60 ans";"60+ ans"},MATCH(Tableau1[[#This Row],[Âge +3]],{15;20;30;45;55;60},1)))</f>
        <v xml:space="preserve"> </v>
      </c>
      <c r="G98" s="71" t="str">
        <f>IF(B98=0," ",Tableau1[[#This Row],[Âge]]+5)</f>
        <v xml:space="preserve"> </v>
      </c>
      <c r="H98" s="70" t="str">
        <f>IF(B98=0," ",INDEX({"20-30 ans";"30-45 ans";"45-55 ans";"55-60 ans";"60+ ans"},MATCH(Tableau1[[#This Row],[Âge +5]],{20;30;45;55;60},1)))</f>
        <v xml:space="preserve"> </v>
      </c>
      <c r="I98" s="30"/>
      <c r="J98" s="30"/>
      <c r="K98" s="30"/>
    </row>
    <row r="99" spans="1:11" x14ac:dyDescent="0.25">
      <c r="A99" s="27"/>
      <c r="B99" s="29"/>
      <c r="C99" s="63" t="str">
        <f t="shared" ca="1" si="1"/>
        <v xml:space="preserve"> </v>
      </c>
      <c r="D99" s="64" t="str">
        <f>IF(B99=0," ",INDEX({"15-20 ans";"20-30 ans";"30-45 ans";"45-55 ans";"55-60 ans";"60+ ans"},MATCH(Tableau1[[#This Row],[Âge]],{15;20;30;45;55;60},1)))</f>
        <v xml:space="preserve"> </v>
      </c>
      <c r="E99" s="65" t="str">
        <f>IF(B99=0," ",Tableau1[[#This Row],[Âge]]+3)</f>
        <v xml:space="preserve"> </v>
      </c>
      <c r="F99" s="66" t="str">
        <f>IF(B99=0," ",INDEX({"15-20 ans";"20-30 ans";"30-45 ans";"45-55 ans";"55-60 ans";"60+ ans"},MATCH(Tableau1[[#This Row],[Âge +3]],{15;20;30;45;55;60},1)))</f>
        <v xml:space="preserve"> </v>
      </c>
      <c r="G99" s="71" t="str">
        <f>IF(B99=0," ",Tableau1[[#This Row],[Âge]]+5)</f>
        <v xml:space="preserve"> </v>
      </c>
      <c r="H99" s="70" t="str">
        <f>IF(B99=0," ",INDEX({"20-30 ans";"30-45 ans";"45-55 ans";"55-60 ans";"60+ ans"},MATCH(Tableau1[[#This Row],[Âge +5]],{20;30;45;55;60},1)))</f>
        <v xml:space="preserve"> </v>
      </c>
      <c r="I99" s="30"/>
      <c r="J99" s="30"/>
      <c r="K99" s="30"/>
    </row>
    <row r="100" spans="1:11" x14ac:dyDescent="0.25">
      <c r="A100" s="27"/>
      <c r="B100" s="29"/>
      <c r="C100" s="63" t="str">
        <f t="shared" ca="1" si="1"/>
        <v xml:space="preserve"> </v>
      </c>
      <c r="D100" s="64" t="str">
        <f>IF(B100=0," ",INDEX({"15-20 ans";"20-30 ans";"30-45 ans";"45-55 ans";"55-60 ans";"60+ ans"},MATCH(Tableau1[[#This Row],[Âge]],{15;20;30;45;55;60},1)))</f>
        <v xml:space="preserve"> </v>
      </c>
      <c r="E100" s="65" t="str">
        <f>IF(B100=0," ",Tableau1[[#This Row],[Âge]]+3)</f>
        <v xml:space="preserve"> </v>
      </c>
      <c r="F100" s="66" t="str">
        <f>IF(B100=0," ",INDEX({"15-20 ans";"20-30 ans";"30-45 ans";"45-55 ans";"55-60 ans";"60+ ans"},MATCH(Tableau1[[#This Row],[Âge +3]],{15;20;30;45;55;60},1)))</f>
        <v xml:space="preserve"> </v>
      </c>
      <c r="G100" s="71" t="str">
        <f>IF(B100=0," ",Tableau1[[#This Row],[Âge]]+5)</f>
        <v xml:space="preserve"> </v>
      </c>
      <c r="H100" s="70" t="str">
        <f>IF(B100=0," ",INDEX({"20-30 ans";"30-45 ans";"45-55 ans";"55-60 ans";"60+ ans"},MATCH(Tableau1[[#This Row],[Âge +5]],{20;30;45;55;60},1)))</f>
        <v xml:space="preserve"> </v>
      </c>
      <c r="I100" s="30"/>
      <c r="J100" s="30"/>
      <c r="K100" s="30"/>
    </row>
    <row r="101" spans="1:11" x14ac:dyDescent="0.25">
      <c r="A101" s="27"/>
      <c r="B101" s="29"/>
      <c r="C101" s="63" t="str">
        <f t="shared" ca="1" si="1"/>
        <v xml:space="preserve"> </v>
      </c>
      <c r="D101" s="64" t="str">
        <f>IF(B101=0," ",INDEX({"15-20 ans";"20-30 ans";"30-45 ans";"45-55 ans";"55-60 ans";"60+ ans"},MATCH(Tableau1[[#This Row],[Âge]],{15;20;30;45;55;60},1)))</f>
        <v xml:space="preserve"> </v>
      </c>
      <c r="E101" s="65" t="str">
        <f>IF(B101=0," ",Tableau1[[#This Row],[Âge]]+3)</f>
        <v xml:space="preserve"> </v>
      </c>
      <c r="F101" s="66" t="str">
        <f>IF(B101=0," ",INDEX({"15-20 ans";"20-30 ans";"30-45 ans";"45-55 ans";"55-60 ans";"60+ ans"},MATCH(Tableau1[[#This Row],[Âge +3]],{15;20;30;45;55;60},1)))</f>
        <v xml:space="preserve"> </v>
      </c>
      <c r="G101" s="71" t="str">
        <f>IF(B101=0," ",Tableau1[[#This Row],[Âge]]+5)</f>
        <v xml:space="preserve"> </v>
      </c>
      <c r="H101" s="70" t="str">
        <f>IF(B101=0," ",INDEX({"20-30 ans";"30-45 ans";"45-55 ans";"55-60 ans";"60+ ans"},MATCH(Tableau1[[#This Row],[Âge +5]],{20;30;45;55;60},1)))</f>
        <v xml:space="preserve"> </v>
      </c>
      <c r="I101" s="30"/>
      <c r="J101" s="30"/>
      <c r="K101" s="30"/>
    </row>
    <row r="102" spans="1:11" x14ac:dyDescent="0.25">
      <c r="A102" s="27"/>
      <c r="B102" s="29"/>
      <c r="C102" s="63" t="str">
        <f t="shared" ca="1" si="1"/>
        <v xml:space="preserve"> </v>
      </c>
      <c r="D102" s="64" t="str">
        <f>IF(B102=0," ",INDEX({"15-20 ans";"20-30 ans";"30-45 ans";"45-55 ans";"55-60 ans";"60+ ans"},MATCH(Tableau1[[#This Row],[Âge]],{15;20;30;45;55;60},1)))</f>
        <v xml:space="preserve"> </v>
      </c>
      <c r="E102" s="65" t="str">
        <f>IF(B102=0," ",Tableau1[[#This Row],[Âge]]+3)</f>
        <v xml:space="preserve"> </v>
      </c>
      <c r="F102" s="66" t="str">
        <f>IF(B102=0," ",INDEX({"15-20 ans";"20-30 ans";"30-45 ans";"45-55 ans";"55-60 ans";"60+ ans"},MATCH(Tableau1[[#This Row],[Âge +3]],{15;20;30;45;55;60},1)))</f>
        <v xml:space="preserve"> </v>
      </c>
      <c r="G102" s="71" t="str">
        <f>IF(B102=0," ",Tableau1[[#This Row],[Âge]]+5)</f>
        <v xml:space="preserve"> </v>
      </c>
      <c r="H102" s="70" t="str">
        <f>IF(B102=0," ",INDEX({"20-30 ans";"30-45 ans";"45-55 ans";"55-60 ans";"60+ ans"},MATCH(Tableau1[[#This Row],[Âge +5]],{20;30;45;55;60},1)))</f>
        <v xml:space="preserve"> </v>
      </c>
      <c r="I102" s="30"/>
      <c r="J102" s="30"/>
      <c r="K102" s="30"/>
    </row>
    <row r="103" spans="1:11" x14ac:dyDescent="0.25">
      <c r="A103" s="27"/>
      <c r="B103" s="29"/>
      <c r="C103" s="63" t="str">
        <f t="shared" ca="1" si="1"/>
        <v xml:space="preserve"> </v>
      </c>
      <c r="D103" s="64" t="str">
        <f>IF(B103=0," ",INDEX({"15-20 ans";"20-30 ans";"30-45 ans";"45-55 ans";"55-60 ans";"60+ ans"},MATCH(Tableau1[[#This Row],[Âge]],{15;20;30;45;55;60},1)))</f>
        <v xml:space="preserve"> </v>
      </c>
      <c r="E103" s="65" t="str">
        <f>IF(B103=0," ",Tableau1[[#This Row],[Âge]]+3)</f>
        <v xml:space="preserve"> </v>
      </c>
      <c r="F103" s="66" t="str">
        <f>IF(B103=0," ",INDEX({"15-20 ans";"20-30 ans";"30-45 ans";"45-55 ans";"55-60 ans";"60+ ans"},MATCH(Tableau1[[#This Row],[Âge +3]],{15;20;30;45;55;60},1)))</f>
        <v xml:space="preserve"> </v>
      </c>
      <c r="G103" s="71" t="str">
        <f>IF(B103=0," ",Tableau1[[#This Row],[Âge]]+5)</f>
        <v xml:space="preserve"> </v>
      </c>
      <c r="H103" s="70" t="str">
        <f>IF(B103=0," ",INDEX({"20-30 ans";"30-45 ans";"45-55 ans";"55-60 ans";"60+ ans"},MATCH(Tableau1[[#This Row],[Âge +5]],{20;30;45;55;60},1)))</f>
        <v xml:space="preserve"> </v>
      </c>
      <c r="I103" s="30"/>
      <c r="J103" s="30"/>
      <c r="K103" s="30"/>
    </row>
    <row r="104" spans="1:11" x14ac:dyDescent="0.25">
      <c r="A104" s="27"/>
      <c r="B104" s="29"/>
      <c r="C104" s="63" t="str">
        <f t="shared" ca="1" si="1"/>
        <v xml:space="preserve"> </v>
      </c>
      <c r="D104" s="64" t="str">
        <f>IF(B104=0," ",INDEX({"15-20 ans";"20-30 ans";"30-45 ans";"45-55 ans";"55-60 ans";"60+ ans"},MATCH(Tableau1[[#This Row],[Âge]],{15;20;30;45;55;60},1)))</f>
        <v xml:space="preserve"> </v>
      </c>
      <c r="E104" s="65" t="str">
        <f>IF(B104=0," ",Tableau1[[#This Row],[Âge]]+3)</f>
        <v xml:space="preserve"> </v>
      </c>
      <c r="F104" s="66" t="str">
        <f>IF(B104=0," ",INDEX({"15-20 ans";"20-30 ans";"30-45 ans";"45-55 ans";"55-60 ans";"60+ ans"},MATCH(Tableau1[[#This Row],[Âge +3]],{15;20;30;45;55;60},1)))</f>
        <v xml:space="preserve"> </v>
      </c>
      <c r="G104" s="71" t="str">
        <f>IF(B104=0," ",Tableau1[[#This Row],[Âge]]+5)</f>
        <v xml:space="preserve"> </v>
      </c>
      <c r="H104" s="70" t="str">
        <f>IF(B104=0," ",INDEX({"20-30 ans";"30-45 ans";"45-55 ans";"55-60 ans";"60+ ans"},MATCH(Tableau1[[#This Row],[Âge +5]],{20;30;45;55;60},1)))</f>
        <v xml:space="preserve"> </v>
      </c>
      <c r="I104" s="30"/>
      <c r="J104" s="30"/>
      <c r="K104" s="30"/>
    </row>
    <row r="105" spans="1:11" x14ac:dyDescent="0.25">
      <c r="A105" s="27"/>
      <c r="B105" s="29"/>
      <c r="C105" s="63" t="str">
        <f t="shared" ca="1" si="1"/>
        <v xml:space="preserve"> </v>
      </c>
      <c r="D105" s="64" t="str">
        <f>IF(B105=0," ",INDEX({"15-20 ans";"20-30 ans";"30-45 ans";"45-55 ans";"55-60 ans";"60+ ans"},MATCH(Tableau1[[#This Row],[Âge]],{15;20;30;45;55;60},1)))</f>
        <v xml:space="preserve"> </v>
      </c>
      <c r="E105" s="65" t="str">
        <f>IF(B105=0," ",Tableau1[[#This Row],[Âge]]+3)</f>
        <v xml:space="preserve"> </v>
      </c>
      <c r="F105" s="66" t="str">
        <f>IF(B105=0," ",INDEX({"15-20 ans";"20-30 ans";"30-45 ans";"45-55 ans";"55-60 ans";"60+ ans"},MATCH(Tableau1[[#This Row],[Âge +3]],{15;20;30;45;55;60},1)))</f>
        <v xml:space="preserve"> </v>
      </c>
      <c r="G105" s="71" t="str">
        <f>IF(B105=0," ",Tableau1[[#This Row],[Âge]]+5)</f>
        <v xml:space="preserve"> </v>
      </c>
      <c r="H105" s="70" t="str">
        <f>IF(B105=0," ",INDEX({"20-30 ans";"30-45 ans";"45-55 ans";"55-60 ans";"60+ ans"},MATCH(Tableau1[[#This Row],[Âge +5]],{20;30;45;55;60},1)))</f>
        <v xml:space="preserve"> </v>
      </c>
      <c r="I105" s="30"/>
      <c r="J105" s="30"/>
      <c r="K105" s="30"/>
    </row>
    <row r="106" spans="1:11" x14ac:dyDescent="0.25">
      <c r="A106" s="27"/>
      <c r="B106" s="29"/>
      <c r="C106" s="63" t="str">
        <f t="shared" ca="1" si="1"/>
        <v xml:space="preserve"> </v>
      </c>
      <c r="D106" s="64" t="str">
        <f>IF(B106=0," ",INDEX({"15-20 ans";"20-30 ans";"30-45 ans";"45-55 ans";"55-60 ans";"60+ ans"},MATCH(Tableau1[[#This Row],[Âge]],{15;20;30;45;55;60},1)))</f>
        <v xml:space="preserve"> </v>
      </c>
      <c r="E106" s="65" t="str">
        <f>IF(B106=0," ",Tableau1[[#This Row],[Âge]]+3)</f>
        <v xml:space="preserve"> </v>
      </c>
      <c r="F106" s="66" t="str">
        <f>IF(B106=0," ",INDEX({"15-20 ans";"20-30 ans";"30-45 ans";"45-55 ans";"55-60 ans";"60+ ans"},MATCH(Tableau1[[#This Row],[Âge +3]],{15;20;30;45;55;60},1)))</f>
        <v xml:space="preserve"> </v>
      </c>
      <c r="G106" s="71" t="str">
        <f>IF(B106=0," ",Tableau1[[#This Row],[Âge]]+5)</f>
        <v xml:space="preserve"> </v>
      </c>
      <c r="H106" s="70" t="str">
        <f>IF(B106=0," ",INDEX({"20-30 ans";"30-45 ans";"45-55 ans";"55-60 ans";"60+ ans"},MATCH(Tableau1[[#This Row],[Âge +5]],{20;30;45;55;60},1)))</f>
        <v xml:space="preserve"> </v>
      </c>
      <c r="I106" s="30"/>
      <c r="J106" s="30"/>
      <c r="K106" s="30"/>
    </row>
    <row r="107" spans="1:11" x14ac:dyDescent="0.25">
      <c r="A107" s="27"/>
      <c r="B107" s="29"/>
      <c r="C107" s="63" t="str">
        <f t="shared" ca="1" si="1"/>
        <v xml:space="preserve"> </v>
      </c>
      <c r="D107" s="64" t="str">
        <f>IF(B107=0," ",INDEX({"15-20 ans";"20-30 ans";"30-45 ans";"45-55 ans";"55-60 ans";"60+ ans"},MATCH(Tableau1[[#This Row],[Âge]],{15;20;30;45;55;60},1)))</f>
        <v xml:space="preserve"> </v>
      </c>
      <c r="E107" s="65" t="str">
        <f>IF(B107=0," ",Tableau1[[#This Row],[Âge]]+3)</f>
        <v xml:space="preserve"> </v>
      </c>
      <c r="F107" s="66" t="str">
        <f>IF(B107=0," ",INDEX({"15-20 ans";"20-30 ans";"30-45 ans";"45-55 ans";"55-60 ans";"60+ ans"},MATCH(Tableau1[[#This Row],[Âge +3]],{15;20;30;45;55;60},1)))</f>
        <v xml:space="preserve"> </v>
      </c>
      <c r="G107" s="71" t="str">
        <f>IF(B107=0," ",Tableau1[[#This Row],[Âge]]+5)</f>
        <v xml:space="preserve"> </v>
      </c>
      <c r="H107" s="70" t="str">
        <f>IF(B107=0," ",INDEX({"20-30 ans";"30-45 ans";"45-55 ans";"55-60 ans";"60+ ans"},MATCH(Tableau1[[#This Row],[Âge +5]],{20;30;45;55;60},1)))</f>
        <v xml:space="preserve"> </v>
      </c>
      <c r="I107" s="30"/>
      <c r="J107" s="30"/>
      <c r="K107" s="30"/>
    </row>
    <row r="108" spans="1:11" x14ac:dyDescent="0.25">
      <c r="A108" s="27"/>
      <c r="B108" s="29"/>
      <c r="C108" s="63" t="str">
        <f t="shared" ca="1" si="1"/>
        <v xml:space="preserve"> </v>
      </c>
      <c r="D108" s="64" t="str">
        <f>IF(B108=0," ",INDEX({"15-20 ans";"20-30 ans";"30-45 ans";"45-55 ans";"55-60 ans";"60+ ans"},MATCH(Tableau1[[#This Row],[Âge]],{15;20;30;45;55;60},1)))</f>
        <v xml:space="preserve"> </v>
      </c>
      <c r="E108" s="65" t="str">
        <f>IF(B108=0," ",Tableau1[[#This Row],[Âge]]+3)</f>
        <v xml:space="preserve"> </v>
      </c>
      <c r="F108" s="66" t="str">
        <f>IF(B108=0," ",INDEX({"15-20 ans";"20-30 ans";"30-45 ans";"45-55 ans";"55-60 ans";"60+ ans"},MATCH(Tableau1[[#This Row],[Âge +3]],{15;20;30;45;55;60},1)))</f>
        <v xml:space="preserve"> </v>
      </c>
      <c r="G108" s="71" t="str">
        <f>IF(B108=0," ",Tableau1[[#This Row],[Âge]]+5)</f>
        <v xml:space="preserve"> </v>
      </c>
      <c r="H108" s="70" t="str">
        <f>IF(B108=0," ",INDEX({"20-30 ans";"30-45 ans";"45-55 ans";"55-60 ans";"60+ ans"},MATCH(Tableau1[[#This Row],[Âge +5]],{20;30;45;55;60},1)))</f>
        <v xml:space="preserve"> </v>
      </c>
      <c r="I108" s="30"/>
      <c r="J108" s="30"/>
      <c r="K108" s="30"/>
    </row>
    <row r="109" spans="1:11" x14ac:dyDescent="0.25">
      <c r="A109" s="27"/>
      <c r="B109" s="29"/>
      <c r="C109" s="63" t="str">
        <f t="shared" ca="1" si="1"/>
        <v xml:space="preserve"> </v>
      </c>
      <c r="D109" s="64" t="str">
        <f>IF(B109=0," ",INDEX({"15-20 ans";"20-30 ans";"30-45 ans";"45-55 ans";"55-60 ans";"60+ ans"},MATCH(Tableau1[[#This Row],[Âge]],{15;20;30;45;55;60},1)))</f>
        <v xml:space="preserve"> </v>
      </c>
      <c r="E109" s="65" t="str">
        <f>IF(B109=0," ",Tableau1[[#This Row],[Âge]]+3)</f>
        <v xml:space="preserve"> </v>
      </c>
      <c r="F109" s="66" t="str">
        <f>IF(B109=0," ",INDEX({"15-20 ans";"20-30 ans";"30-45 ans";"45-55 ans";"55-60 ans";"60+ ans"},MATCH(Tableau1[[#This Row],[Âge +3]],{15;20;30;45;55;60},1)))</f>
        <v xml:space="preserve"> </v>
      </c>
      <c r="G109" s="71" t="str">
        <f>IF(B109=0," ",Tableau1[[#This Row],[Âge]]+5)</f>
        <v xml:space="preserve"> </v>
      </c>
      <c r="H109" s="70" t="str">
        <f>IF(B109=0," ",INDEX({"20-30 ans";"30-45 ans";"45-55 ans";"55-60 ans";"60+ ans"},MATCH(Tableau1[[#This Row],[Âge +5]],{20;30;45;55;60},1)))</f>
        <v xml:space="preserve"> </v>
      </c>
      <c r="I109" s="30"/>
      <c r="J109" s="30"/>
      <c r="K109" s="30"/>
    </row>
    <row r="110" spans="1:11" x14ac:dyDescent="0.25">
      <c r="A110" s="27"/>
      <c r="B110" s="29"/>
      <c r="C110" s="63" t="str">
        <f t="shared" ca="1" si="1"/>
        <v xml:space="preserve"> </v>
      </c>
      <c r="D110" s="64" t="str">
        <f>IF(B110=0," ",INDEX({"15-20 ans";"20-30 ans";"30-45 ans";"45-55 ans";"55-60 ans";"60+ ans"},MATCH(Tableau1[[#This Row],[Âge]],{15;20;30;45;55;60},1)))</f>
        <v xml:space="preserve"> </v>
      </c>
      <c r="E110" s="65" t="str">
        <f>IF(B110=0," ",Tableau1[[#This Row],[Âge]]+3)</f>
        <v xml:space="preserve"> </v>
      </c>
      <c r="F110" s="66" t="str">
        <f>IF(B110=0," ",INDEX({"15-20 ans";"20-30 ans";"30-45 ans";"45-55 ans";"55-60 ans";"60+ ans"},MATCH(Tableau1[[#This Row],[Âge +3]],{15;20;30;45;55;60},1)))</f>
        <v xml:space="preserve"> </v>
      </c>
      <c r="G110" s="71" t="str">
        <f>IF(B110=0," ",Tableau1[[#This Row],[Âge]]+5)</f>
        <v xml:space="preserve"> </v>
      </c>
      <c r="H110" s="70" t="str">
        <f>IF(B110=0," ",INDEX({"20-30 ans";"30-45 ans";"45-55 ans";"55-60 ans";"60+ ans"},MATCH(Tableau1[[#This Row],[Âge +5]],{20;30;45;55;60},1)))</f>
        <v xml:space="preserve"> </v>
      </c>
      <c r="I110" s="30"/>
      <c r="J110" s="30"/>
      <c r="K110" s="30"/>
    </row>
    <row r="111" spans="1:11" x14ac:dyDescent="0.25">
      <c r="A111" s="27"/>
      <c r="B111" s="29"/>
      <c r="C111" s="63" t="str">
        <f t="shared" ca="1" si="1"/>
        <v xml:space="preserve"> </v>
      </c>
      <c r="D111" s="64" t="str">
        <f>IF(B111=0," ",INDEX({"15-20 ans";"20-30 ans";"30-45 ans";"45-55 ans";"55-60 ans";"60+ ans"},MATCH(Tableau1[[#This Row],[Âge]],{15;20;30;45;55;60},1)))</f>
        <v xml:space="preserve"> </v>
      </c>
      <c r="E111" s="65" t="str">
        <f>IF(B111=0," ",Tableau1[[#This Row],[Âge]]+3)</f>
        <v xml:space="preserve"> </v>
      </c>
      <c r="F111" s="66" t="str">
        <f>IF(B111=0," ",INDEX({"15-20 ans";"20-30 ans";"30-45 ans";"45-55 ans";"55-60 ans";"60+ ans"},MATCH(Tableau1[[#This Row],[Âge +3]],{15;20;30;45;55;60},1)))</f>
        <v xml:space="preserve"> </v>
      </c>
      <c r="G111" s="71" t="str">
        <f>IF(B111=0," ",Tableau1[[#This Row],[Âge]]+5)</f>
        <v xml:space="preserve"> </v>
      </c>
      <c r="H111" s="70" t="str">
        <f>IF(B111=0," ",INDEX({"20-30 ans";"30-45 ans";"45-55 ans";"55-60 ans";"60+ ans"},MATCH(Tableau1[[#This Row],[Âge +5]],{20;30;45;55;60},1)))</f>
        <v xml:space="preserve"> </v>
      </c>
      <c r="I111" s="30"/>
      <c r="J111" s="30"/>
      <c r="K111" s="30"/>
    </row>
    <row r="112" spans="1:11" x14ac:dyDescent="0.25">
      <c r="A112" s="27"/>
      <c r="B112" s="29"/>
      <c r="C112" s="63" t="str">
        <f t="shared" ca="1" si="1"/>
        <v xml:space="preserve"> </v>
      </c>
      <c r="D112" s="64" t="str">
        <f>IF(B112=0," ",INDEX({"15-20 ans";"20-30 ans";"30-45 ans";"45-55 ans";"55-60 ans";"60+ ans"},MATCH(Tableau1[[#This Row],[Âge]],{15;20;30;45;55;60},1)))</f>
        <v xml:space="preserve"> </v>
      </c>
      <c r="E112" s="65" t="str">
        <f>IF(B112=0," ",Tableau1[[#This Row],[Âge]]+3)</f>
        <v xml:space="preserve"> </v>
      </c>
      <c r="F112" s="66" t="str">
        <f>IF(B112=0," ",INDEX({"15-20 ans";"20-30 ans";"30-45 ans";"45-55 ans";"55-60 ans";"60+ ans"},MATCH(Tableau1[[#This Row],[Âge +3]],{15;20;30;45;55;60},1)))</f>
        <v xml:space="preserve"> </v>
      </c>
      <c r="G112" s="71" t="str">
        <f>IF(B112=0," ",Tableau1[[#This Row],[Âge]]+5)</f>
        <v xml:space="preserve"> </v>
      </c>
      <c r="H112" s="70" t="str">
        <f>IF(B112=0," ",INDEX({"20-30 ans";"30-45 ans";"45-55 ans";"55-60 ans";"60+ ans"},MATCH(Tableau1[[#This Row],[Âge +5]],{20;30;45;55;60},1)))</f>
        <v xml:space="preserve"> </v>
      </c>
      <c r="I112" s="30"/>
      <c r="J112" s="30"/>
      <c r="K112" s="30"/>
    </row>
    <row r="113" spans="1:11" x14ac:dyDescent="0.25">
      <c r="A113" s="27"/>
      <c r="B113" s="29"/>
      <c r="C113" s="63" t="str">
        <f t="shared" ca="1" si="1"/>
        <v xml:space="preserve"> </v>
      </c>
      <c r="D113" s="64" t="str">
        <f>IF(B113=0," ",INDEX({"15-20 ans";"20-30 ans";"30-45 ans";"45-55 ans";"55-60 ans";"60+ ans"},MATCH(Tableau1[[#This Row],[Âge]],{15;20;30;45;55;60},1)))</f>
        <v xml:space="preserve"> </v>
      </c>
      <c r="E113" s="65" t="str">
        <f>IF(B113=0," ",Tableau1[[#This Row],[Âge]]+3)</f>
        <v xml:space="preserve"> </v>
      </c>
      <c r="F113" s="66" t="str">
        <f>IF(B113=0," ",INDEX({"15-20 ans";"20-30 ans";"30-45 ans";"45-55 ans";"55-60 ans";"60+ ans"},MATCH(Tableau1[[#This Row],[Âge +3]],{15;20;30;45;55;60},1)))</f>
        <v xml:space="preserve"> </v>
      </c>
      <c r="G113" s="71" t="str">
        <f>IF(B113=0," ",Tableau1[[#This Row],[Âge]]+5)</f>
        <v xml:space="preserve"> </v>
      </c>
      <c r="H113" s="70" t="str">
        <f>IF(B113=0," ",INDEX({"20-30 ans";"30-45 ans";"45-55 ans";"55-60 ans";"60+ ans"},MATCH(Tableau1[[#This Row],[Âge +5]],{20;30;45;55;60},1)))</f>
        <v xml:space="preserve"> </v>
      </c>
      <c r="I113" s="30"/>
      <c r="J113" s="30"/>
      <c r="K113" s="30"/>
    </row>
    <row r="114" spans="1:11" x14ac:dyDescent="0.25">
      <c r="A114" s="27"/>
      <c r="B114" s="29"/>
      <c r="C114" s="63" t="str">
        <f t="shared" ca="1" si="1"/>
        <v xml:space="preserve"> </v>
      </c>
      <c r="D114" s="64" t="str">
        <f>IF(B114=0," ",INDEX({"15-20 ans";"20-30 ans";"30-45 ans";"45-55 ans";"55-60 ans";"60+ ans"},MATCH(Tableau1[[#This Row],[Âge]],{15;20;30;45;55;60},1)))</f>
        <v xml:space="preserve"> </v>
      </c>
      <c r="E114" s="65" t="str">
        <f>IF(B114=0," ",Tableau1[[#This Row],[Âge]]+3)</f>
        <v xml:space="preserve"> </v>
      </c>
      <c r="F114" s="66" t="str">
        <f>IF(B114=0," ",INDEX({"15-20 ans";"20-30 ans";"30-45 ans";"45-55 ans";"55-60 ans";"60+ ans"},MATCH(Tableau1[[#This Row],[Âge +3]],{15;20;30;45;55;60},1)))</f>
        <v xml:space="preserve"> </v>
      </c>
      <c r="G114" s="71" t="str">
        <f>IF(B114=0," ",Tableau1[[#This Row],[Âge]]+5)</f>
        <v xml:space="preserve"> </v>
      </c>
      <c r="H114" s="70" t="str">
        <f>IF(B114=0," ",INDEX({"20-30 ans";"30-45 ans";"45-55 ans";"55-60 ans";"60+ ans"},MATCH(Tableau1[[#This Row],[Âge +5]],{20;30;45;55;60},1)))</f>
        <v xml:space="preserve"> </v>
      </c>
      <c r="I114" s="30"/>
      <c r="J114" s="30"/>
      <c r="K114" s="30"/>
    </row>
    <row r="115" spans="1:11" x14ac:dyDescent="0.25">
      <c r="A115" s="27"/>
      <c r="B115" s="29"/>
      <c r="C115" s="63" t="str">
        <f t="shared" ca="1" si="1"/>
        <v xml:space="preserve"> </v>
      </c>
      <c r="D115" s="64" t="str">
        <f>IF(B115=0," ",INDEX({"15-20 ans";"20-30 ans";"30-45 ans";"45-55 ans";"55-60 ans";"60+ ans"},MATCH(Tableau1[[#This Row],[Âge]],{15;20;30;45;55;60},1)))</f>
        <v xml:space="preserve"> </v>
      </c>
      <c r="E115" s="65" t="str">
        <f>IF(B115=0," ",Tableau1[[#This Row],[Âge]]+3)</f>
        <v xml:space="preserve"> </v>
      </c>
      <c r="F115" s="66" t="str">
        <f>IF(B115=0," ",INDEX({"15-20 ans";"20-30 ans";"30-45 ans";"45-55 ans";"55-60 ans";"60+ ans"},MATCH(Tableau1[[#This Row],[Âge +3]],{15;20;30;45;55;60},1)))</f>
        <v xml:space="preserve"> </v>
      </c>
      <c r="G115" s="71" t="str">
        <f>IF(B115=0," ",Tableau1[[#This Row],[Âge]]+5)</f>
        <v xml:space="preserve"> </v>
      </c>
      <c r="H115" s="70" t="str">
        <f>IF(B115=0," ",INDEX({"20-30 ans";"30-45 ans";"45-55 ans";"55-60 ans";"60+ ans"},MATCH(Tableau1[[#This Row],[Âge +5]],{20;30;45;55;60},1)))</f>
        <v xml:space="preserve"> </v>
      </c>
      <c r="I115" s="30"/>
      <c r="J115" s="30"/>
      <c r="K115" s="30"/>
    </row>
    <row r="116" spans="1:11" x14ac:dyDescent="0.25">
      <c r="A116" s="27"/>
      <c r="B116" s="29"/>
      <c r="C116" s="63" t="str">
        <f t="shared" ca="1" si="1"/>
        <v xml:space="preserve"> </v>
      </c>
      <c r="D116" s="64" t="str">
        <f>IF(B116=0," ",INDEX({"15-20 ans";"20-30 ans";"30-45 ans";"45-55 ans";"55-60 ans";"60+ ans"},MATCH(Tableau1[[#This Row],[Âge]],{15;20;30;45;55;60},1)))</f>
        <v xml:space="preserve"> </v>
      </c>
      <c r="E116" s="65" t="str">
        <f>IF(B116=0," ",Tableau1[[#This Row],[Âge]]+3)</f>
        <v xml:space="preserve"> </v>
      </c>
      <c r="F116" s="66" t="str">
        <f>IF(B116=0," ",INDEX({"15-20 ans";"20-30 ans";"30-45 ans";"45-55 ans";"55-60 ans";"60+ ans"},MATCH(Tableau1[[#This Row],[Âge +3]],{15;20;30;45;55;60},1)))</f>
        <v xml:space="preserve"> </v>
      </c>
      <c r="G116" s="71" t="str">
        <f>IF(B116=0," ",Tableau1[[#This Row],[Âge]]+5)</f>
        <v xml:space="preserve"> </v>
      </c>
      <c r="H116" s="70" t="str">
        <f>IF(B116=0," ",INDEX({"20-30 ans";"30-45 ans";"45-55 ans";"55-60 ans";"60+ ans"},MATCH(Tableau1[[#This Row],[Âge +5]],{20;30;45;55;60},1)))</f>
        <v xml:space="preserve"> </v>
      </c>
      <c r="I116" s="30"/>
      <c r="J116" s="30"/>
      <c r="K116" s="30"/>
    </row>
    <row r="117" spans="1:11" x14ac:dyDescent="0.25">
      <c r="A117" s="27"/>
      <c r="B117" s="29"/>
      <c r="C117" s="63" t="str">
        <f t="shared" ca="1" si="1"/>
        <v xml:space="preserve"> </v>
      </c>
      <c r="D117" s="64" t="str">
        <f>IF(B117=0," ",INDEX({"15-20 ans";"20-30 ans";"30-45 ans";"45-55 ans";"55-60 ans";"60+ ans"},MATCH(Tableau1[[#This Row],[Âge]],{15;20;30;45;55;60},1)))</f>
        <v xml:space="preserve"> </v>
      </c>
      <c r="E117" s="65" t="str">
        <f>IF(B117=0," ",Tableau1[[#This Row],[Âge]]+3)</f>
        <v xml:space="preserve"> </v>
      </c>
      <c r="F117" s="66" t="str">
        <f>IF(B117=0," ",INDEX({"15-20 ans";"20-30 ans";"30-45 ans";"45-55 ans";"55-60 ans";"60+ ans"},MATCH(Tableau1[[#This Row],[Âge +3]],{15;20;30;45;55;60},1)))</f>
        <v xml:space="preserve"> </v>
      </c>
      <c r="G117" s="71" t="str">
        <f>IF(B117=0," ",Tableau1[[#This Row],[Âge]]+5)</f>
        <v xml:space="preserve"> </v>
      </c>
      <c r="H117" s="70" t="str">
        <f>IF(B117=0," ",INDEX({"20-30 ans";"30-45 ans";"45-55 ans";"55-60 ans";"60+ ans"},MATCH(Tableau1[[#This Row],[Âge +5]],{20;30;45;55;60},1)))</f>
        <v xml:space="preserve"> </v>
      </c>
      <c r="I117" s="30"/>
      <c r="J117" s="30"/>
      <c r="K117" s="30"/>
    </row>
    <row r="118" spans="1:11" x14ac:dyDescent="0.25">
      <c r="A118" s="27"/>
      <c r="B118" s="29"/>
      <c r="C118" s="63" t="str">
        <f t="shared" ca="1" si="1"/>
        <v xml:space="preserve"> </v>
      </c>
      <c r="D118" s="64" t="str">
        <f>IF(B118=0," ",INDEX({"15-20 ans";"20-30 ans";"30-45 ans";"45-55 ans";"55-60 ans";"60+ ans"},MATCH(Tableau1[[#This Row],[Âge]],{15;20;30;45;55;60},1)))</f>
        <v xml:space="preserve"> </v>
      </c>
      <c r="E118" s="65" t="str">
        <f>IF(B118=0," ",Tableau1[[#This Row],[Âge]]+3)</f>
        <v xml:space="preserve"> </v>
      </c>
      <c r="F118" s="66" t="str">
        <f>IF(B118=0," ",INDEX({"15-20 ans";"20-30 ans";"30-45 ans";"45-55 ans";"55-60 ans";"60+ ans"},MATCH(Tableau1[[#This Row],[Âge +3]],{15;20;30;45;55;60},1)))</f>
        <v xml:space="preserve"> </v>
      </c>
      <c r="G118" s="71" t="str">
        <f>IF(B118=0," ",Tableau1[[#This Row],[Âge]]+5)</f>
        <v xml:space="preserve"> </v>
      </c>
      <c r="H118" s="70" t="str">
        <f>IF(B118=0," ",INDEX({"20-30 ans";"30-45 ans";"45-55 ans";"55-60 ans";"60+ ans"},MATCH(Tableau1[[#This Row],[Âge +5]],{20;30;45;55;60},1)))</f>
        <v xml:space="preserve"> </v>
      </c>
      <c r="I118" s="30"/>
      <c r="J118" s="30"/>
      <c r="K118" s="30"/>
    </row>
    <row r="119" spans="1:11" x14ac:dyDescent="0.25">
      <c r="A119" s="27"/>
      <c r="B119" s="29"/>
      <c r="C119" s="63" t="str">
        <f t="shared" ca="1" si="1"/>
        <v xml:space="preserve"> </v>
      </c>
      <c r="D119" s="64" t="str">
        <f>IF(B119=0," ",INDEX({"15-20 ans";"20-30 ans";"30-45 ans";"45-55 ans";"55-60 ans";"60+ ans"},MATCH(Tableau1[[#This Row],[Âge]],{15;20;30;45;55;60},1)))</f>
        <v xml:space="preserve"> </v>
      </c>
      <c r="E119" s="65" t="str">
        <f>IF(B119=0," ",Tableau1[[#This Row],[Âge]]+3)</f>
        <v xml:space="preserve"> </v>
      </c>
      <c r="F119" s="66" t="str">
        <f>IF(B119=0," ",INDEX({"15-20 ans";"20-30 ans";"30-45 ans";"45-55 ans";"55-60 ans";"60+ ans"},MATCH(Tableau1[[#This Row],[Âge +3]],{15;20;30;45;55;60},1)))</f>
        <v xml:space="preserve"> </v>
      </c>
      <c r="G119" s="71" t="str">
        <f>IF(B119=0," ",Tableau1[[#This Row],[Âge]]+5)</f>
        <v xml:space="preserve"> </v>
      </c>
      <c r="H119" s="70" t="str">
        <f>IF(B119=0," ",INDEX({"20-30 ans";"30-45 ans";"45-55 ans";"55-60 ans";"60+ ans"},MATCH(Tableau1[[#This Row],[Âge +5]],{20;30;45;55;60},1)))</f>
        <v xml:space="preserve"> </v>
      </c>
      <c r="I119" s="30"/>
      <c r="J119" s="30"/>
      <c r="K119" s="30"/>
    </row>
    <row r="120" spans="1:11" x14ac:dyDescent="0.25">
      <c r="A120" s="27"/>
      <c r="B120" s="29"/>
      <c r="C120" s="63" t="str">
        <f t="shared" ca="1" si="1"/>
        <v xml:space="preserve"> </v>
      </c>
      <c r="D120" s="64" t="str">
        <f>IF(B120=0," ",INDEX({"15-20 ans";"20-30 ans";"30-45 ans";"45-55 ans";"55-60 ans";"60+ ans"},MATCH(Tableau1[[#This Row],[Âge]],{15;20;30;45;55;60},1)))</f>
        <v xml:space="preserve"> </v>
      </c>
      <c r="E120" s="65" t="str">
        <f>IF(B120=0," ",Tableau1[[#This Row],[Âge]]+3)</f>
        <v xml:space="preserve"> </v>
      </c>
      <c r="F120" s="66" t="str">
        <f>IF(B120=0," ",INDEX({"15-20 ans";"20-30 ans";"30-45 ans";"45-55 ans";"55-60 ans";"60+ ans"},MATCH(Tableau1[[#This Row],[Âge +3]],{15;20;30;45;55;60},1)))</f>
        <v xml:space="preserve"> </v>
      </c>
      <c r="G120" s="71" t="str">
        <f>IF(B120=0," ",Tableau1[[#This Row],[Âge]]+5)</f>
        <v xml:space="preserve"> </v>
      </c>
      <c r="H120" s="70" t="str">
        <f>IF(B120=0," ",INDEX({"20-30 ans";"30-45 ans";"45-55 ans";"55-60 ans";"60+ ans"},MATCH(Tableau1[[#This Row],[Âge +5]],{20;30;45;55;60},1)))</f>
        <v xml:space="preserve"> </v>
      </c>
      <c r="I120" s="30"/>
      <c r="J120" s="30"/>
      <c r="K120" s="30"/>
    </row>
    <row r="121" spans="1:11" x14ac:dyDescent="0.25">
      <c r="A121" s="30"/>
      <c r="B121" s="31"/>
      <c r="C121" s="63" t="str">
        <f t="shared" ca="1" si="1"/>
        <v xml:space="preserve"> </v>
      </c>
      <c r="D121" s="64" t="str">
        <f>IF(B121=0," ",INDEX({"15-20 ans";"20-30 ans";"30-45 ans";"45-55 ans";"55-60 ans";"60+ ans"},MATCH(Tableau1[[#This Row],[Âge]],{15;20;30;45;55;60},1)))</f>
        <v xml:space="preserve"> </v>
      </c>
      <c r="E121" s="65" t="str">
        <f>IF(B121=0," ",Tableau1[[#This Row],[Âge]]+3)</f>
        <v xml:space="preserve"> </v>
      </c>
      <c r="F121" s="66" t="str">
        <f>IF(B121=0," ",INDEX({"15-20 ans";"20-30 ans";"30-45 ans";"45-55 ans";"55-60 ans";"60+ ans"},MATCH(Tableau1[[#This Row],[Âge +3]],{15;20;30;45;55;60},1)))</f>
        <v xml:space="preserve"> </v>
      </c>
      <c r="G121" s="69" t="str">
        <f>IF(B121=0," ",Tableau1[[#This Row],[Âge]]+5)</f>
        <v xml:space="preserve"> </v>
      </c>
      <c r="H121" s="70" t="str">
        <f>IF(B121=0," ",INDEX({"20-30 ans";"30-45 ans";"45-55 ans";"55-60 ans";"60+ ans"},MATCH(Tableau1[[#This Row],[Âge +5]],{20;30;45;55;60},1)))</f>
        <v xml:space="preserve"> </v>
      </c>
      <c r="I121" s="30"/>
      <c r="J121" s="30"/>
      <c r="K121" s="30"/>
    </row>
    <row r="122" spans="1:11" x14ac:dyDescent="0.25">
      <c r="A122" s="30"/>
      <c r="B122" s="31"/>
      <c r="C122" s="63" t="str">
        <f t="shared" ca="1" si="1"/>
        <v xml:space="preserve"> </v>
      </c>
      <c r="D122" s="64" t="str">
        <f>IF(B122=0," ",INDEX({"15-20 ans";"20-30 ans";"30-45 ans";"45-55 ans";"55-60 ans";"60+ ans"},MATCH(Tableau1[[#This Row],[Âge]],{15;20;30;45;55;60},1)))</f>
        <v xml:space="preserve"> </v>
      </c>
      <c r="E122" s="65" t="str">
        <f>IF(B122=0," ",Tableau1[[#This Row],[Âge]]+3)</f>
        <v xml:space="preserve"> </v>
      </c>
      <c r="F122" s="66" t="str">
        <f>IF(B122=0," ",INDEX({"15-20 ans";"20-30 ans";"30-45 ans";"45-55 ans";"55-60 ans";"60+ ans"},MATCH(Tableau1[[#This Row],[Âge +3]],{15;20;30;45;55;60},1)))</f>
        <v xml:space="preserve"> </v>
      </c>
      <c r="G122" s="69" t="str">
        <f>IF(B122=0," ",Tableau1[[#This Row],[Âge]]+5)</f>
        <v xml:space="preserve"> </v>
      </c>
      <c r="H122" s="70" t="str">
        <f>IF(B122=0," ",INDEX({"20-30 ans";"30-45 ans";"45-55 ans";"55-60 ans";"60+ ans"},MATCH(Tableau1[[#This Row],[Âge +5]],{20;30;45;55;60},1)))</f>
        <v xml:space="preserve"> </v>
      </c>
      <c r="I122" s="30"/>
      <c r="J122" s="30"/>
      <c r="K122" s="30"/>
    </row>
    <row r="123" spans="1:11" x14ac:dyDescent="0.25">
      <c r="A123" s="30"/>
      <c r="B123" s="31"/>
      <c r="C123" s="63" t="str">
        <f t="shared" ca="1" si="1"/>
        <v xml:space="preserve"> </v>
      </c>
      <c r="D123" s="64" t="str">
        <f>IF(B123=0," ",INDEX({"15-20 ans";"20-30 ans";"30-45 ans";"45-55 ans";"55-60 ans";"60+ ans"},MATCH(Tableau1[[#This Row],[Âge]],{15;20;30;45;55;60},1)))</f>
        <v xml:space="preserve"> </v>
      </c>
      <c r="E123" s="65" t="str">
        <f>IF(B123=0," ",Tableau1[[#This Row],[Âge]]+3)</f>
        <v xml:space="preserve"> </v>
      </c>
      <c r="F123" s="66" t="str">
        <f>IF(B123=0," ",INDEX({"15-20 ans";"20-30 ans";"30-45 ans";"45-55 ans";"55-60 ans";"60+ ans"},MATCH(Tableau1[[#This Row],[Âge +3]],{15;20;30;45;55;60},1)))</f>
        <v xml:space="preserve"> </v>
      </c>
      <c r="G123" s="69" t="str">
        <f>IF(B123=0," ",Tableau1[[#This Row],[Âge]]+5)</f>
        <v xml:space="preserve"> </v>
      </c>
      <c r="H123" s="70" t="str">
        <f>IF(B123=0," ",INDEX({"20-30 ans";"30-45 ans";"45-55 ans";"55-60 ans";"60+ ans"},MATCH(Tableau1[[#This Row],[Âge +5]],{20;30;45;55;60},1)))</f>
        <v xml:space="preserve"> </v>
      </c>
      <c r="I123" s="30"/>
      <c r="J123" s="30"/>
      <c r="K123" s="30"/>
    </row>
    <row r="124" spans="1:11" x14ac:dyDescent="0.25">
      <c r="A124" s="27"/>
      <c r="B124" s="28"/>
      <c r="C124" s="63" t="str">
        <f t="shared" ca="1" si="1"/>
        <v xml:space="preserve"> </v>
      </c>
      <c r="D124" s="64" t="str">
        <f>IF(B124=0," ",INDEX({"15-20 ans";"20-30 ans";"30-45 ans";"45-55 ans";"55-60 ans";"60+ ans"},MATCH(Tableau1[[#This Row],[Âge]],{15;20;30;45;55;60},1)))</f>
        <v xml:space="preserve"> </v>
      </c>
      <c r="E124" s="65" t="str">
        <f>IF(B124=0," ",Tableau1[[#This Row],[Âge]]+3)</f>
        <v xml:space="preserve"> </v>
      </c>
      <c r="F124" s="66" t="str">
        <f>IF(B124=0," ",INDEX({"15-20 ans";"20-30 ans";"30-45 ans";"45-55 ans";"55-60 ans";"60+ ans"},MATCH(Tableau1[[#This Row],[Âge +3]],{15;20;30;45;55;60},1)))</f>
        <v xml:space="preserve"> </v>
      </c>
      <c r="G124" s="69" t="str">
        <f>IF(B124=0," ",Tableau1[[#This Row],[Âge]]+5)</f>
        <v xml:space="preserve"> </v>
      </c>
      <c r="H124" s="70" t="str">
        <f>IF(B124=0," ",INDEX({"20-30 ans";"30-45 ans";"45-55 ans";"55-60 ans";"60+ ans"},MATCH(Tableau1[[#This Row],[Âge +5]],{20;30;45;55;60},1)))</f>
        <v xml:space="preserve"> </v>
      </c>
      <c r="I124" s="30"/>
      <c r="J124" s="27"/>
      <c r="K124" s="27"/>
    </row>
    <row r="125" spans="1:11" x14ac:dyDescent="0.25">
      <c r="A125" s="32"/>
      <c r="B125" s="32"/>
      <c r="I125" s="32"/>
      <c r="J125" s="32"/>
      <c r="K125" s="32"/>
    </row>
    <row r="129" spans="3:7" ht="15.75" thickBot="1" x14ac:dyDescent="0.3">
      <c r="E129" s="75" t="s">
        <v>61</v>
      </c>
      <c r="F129" s="75"/>
      <c r="G129" s="75"/>
    </row>
    <row r="130" spans="3:7" x14ac:dyDescent="0.25">
      <c r="C130" s="5" t="s">
        <v>74</v>
      </c>
      <c r="D130" s="6"/>
      <c r="E130" s="6" t="s">
        <v>75</v>
      </c>
      <c r="F130" s="6" t="s">
        <v>77</v>
      </c>
      <c r="G130" s="7" t="s">
        <v>76</v>
      </c>
    </row>
    <row r="131" spans="3:7" x14ac:dyDescent="0.25">
      <c r="C131" s="8">
        <v>20</v>
      </c>
      <c r="D131" s="4" t="s">
        <v>0</v>
      </c>
      <c r="E131" s="3">
        <f t="array" aca="1" ref="E131:E137" ca="1">FREQUENCY(C2:C124,C131:C137)</f>
        <v>1</v>
      </c>
      <c r="F131" s="3">
        <f t="array" aca="1" ref="F131:F137" ca="1">FREQUENCY(E2:E124,C131:C137)</f>
        <v>1</v>
      </c>
      <c r="G131" s="9">
        <f t="array" aca="1" ref="G131:G137" ca="1">FREQUENCY(G2:G124,C131:C137)</f>
        <v>1</v>
      </c>
    </row>
    <row r="132" spans="3:7" x14ac:dyDescent="0.25">
      <c r="C132" s="8">
        <v>30</v>
      </c>
      <c r="D132" s="4" t="str">
        <f t="shared" ref="D132:D134" si="2">"] "&amp;C131&amp;"-"&amp;C132&amp;" ]"</f>
        <v>] 20-30 ]</v>
      </c>
      <c r="E132" s="3">
        <f ca="1"/>
        <v>1</v>
      </c>
      <c r="F132" s="3">
        <f ca="1"/>
        <v>1</v>
      </c>
      <c r="G132" s="9">
        <f ca="1"/>
        <v>0</v>
      </c>
    </row>
    <row r="133" spans="3:7" x14ac:dyDescent="0.25">
      <c r="C133" s="8">
        <v>45</v>
      </c>
      <c r="D133" s="4" t="str">
        <f t="shared" si="2"/>
        <v>] 30-45 ]</v>
      </c>
      <c r="E133" s="3">
        <f ca="1"/>
        <v>9</v>
      </c>
      <c r="F133" s="3">
        <f ca="1"/>
        <v>5</v>
      </c>
      <c r="G133" s="9">
        <f ca="1"/>
        <v>2</v>
      </c>
    </row>
    <row r="134" spans="3:7" x14ac:dyDescent="0.25">
      <c r="C134" s="8">
        <v>55</v>
      </c>
      <c r="D134" s="4" t="str">
        <f t="shared" si="2"/>
        <v>] 45-55 ]</v>
      </c>
      <c r="E134" s="3">
        <f ca="1"/>
        <v>14</v>
      </c>
      <c r="F134" s="3">
        <f ca="1"/>
        <v>14</v>
      </c>
      <c r="G134" s="9">
        <f ca="1"/>
        <v>10</v>
      </c>
    </row>
    <row r="135" spans="3:7" x14ac:dyDescent="0.25">
      <c r="C135" s="8">
        <v>60</v>
      </c>
      <c r="D135" s="4" t="str">
        <f>"] "&amp;C134&amp;"-"&amp;C135&amp;" ]"</f>
        <v>] 55-60 ]</v>
      </c>
      <c r="E135" s="3">
        <f ca="1"/>
        <v>11</v>
      </c>
      <c r="F135" s="3">
        <f ca="1"/>
        <v>5</v>
      </c>
      <c r="G135" s="9">
        <f ca="1"/>
        <v>12</v>
      </c>
    </row>
    <row r="136" spans="3:7" x14ac:dyDescent="0.25">
      <c r="C136" s="8">
        <v>65</v>
      </c>
      <c r="D136" s="4" t="str">
        <f>"] "&amp;C135&amp;"-"&amp;C136&amp;" ]"</f>
        <v>] 60-65 ]</v>
      </c>
      <c r="E136" s="3">
        <f ca="1"/>
        <v>3</v>
      </c>
      <c r="F136" s="3">
        <f ca="1"/>
        <v>11</v>
      </c>
      <c r="G136" s="9">
        <f ca="1"/>
        <v>11</v>
      </c>
    </row>
    <row r="137" spans="3:7" ht="15.75" thickBot="1" x14ac:dyDescent="0.3">
      <c r="C137" s="10">
        <v>70</v>
      </c>
      <c r="D137" s="11" t="str">
        <f>"] "&amp;C136&amp;"-"&amp;C137&amp;" ]"</f>
        <v>] 65-70 ]</v>
      </c>
      <c r="E137" s="12">
        <f ca="1"/>
        <v>5</v>
      </c>
      <c r="F137" s="12">
        <f ca="1"/>
        <v>7</v>
      </c>
      <c r="G137" s="13">
        <f ca="1"/>
        <v>3</v>
      </c>
    </row>
  </sheetData>
  <sheetProtection insertColumns="0" insertRows="0" deleteColumns="0" deleteRows="0"/>
  <protectedRanges>
    <protectedRange sqref="I2:K125" name="Plage2"/>
    <protectedRange sqref="A2:B125" name="Plage1"/>
  </protectedRanges>
  <mergeCells count="1">
    <mergeCell ref="E129:G129"/>
  </mergeCells>
  <phoneticPr fontId="12" type="noConversion"/>
  <conditionalFormatting sqref="G2:G124 C2:C124 E2:E124">
    <cfRule type="cellIs" dxfId="24" priority="3" operator="greaterThan">
      <formula>64</formula>
    </cfRule>
  </conditionalFormatting>
  <conditionalFormatting sqref="E3:E120 G3:G120 C2:C124">
    <cfRule type="cellIs" dxfId="23" priority="2" operator="between">
      <formula>60</formula>
      <formula>64</formula>
    </cfRule>
  </conditionalFormatting>
  <conditionalFormatting sqref="C2:G124">
    <cfRule type="cellIs" dxfId="22" priority="1" operator="between">
      <formula>100</formula>
      <formula>120</formula>
    </cfRule>
  </conditionalFormatting>
  <dataValidations count="3">
    <dataValidation type="list" allowBlank="1" showInputMessage="1" showErrorMessage="1" sqref="J2:J124" xr:uid="{00000000-0002-0000-0300-000001000000}">
      <formula1>Functie</formula1>
    </dataValidation>
    <dataValidation type="list" allowBlank="1" showInputMessage="1" showErrorMessage="1" sqref="K2:K124" xr:uid="{00000000-0002-0000-0300-000002000000}">
      <formula1>Afdeling</formula1>
    </dataValidation>
    <dataValidation type="list" allowBlank="1" showInputMessage="1" showErrorMessage="1" sqref="I2:I124" xr:uid="{950DFE35-4E5C-4DE8-8A4C-F1BE997ABE1F}">
      <formula1>"homme,femme"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>&amp;CLeeftijdscan IPV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E10"/>
  <sheetViews>
    <sheetView zoomScaleNormal="100" workbookViewId="0">
      <selection activeCell="E2" sqref="E2"/>
    </sheetView>
  </sheetViews>
  <sheetFormatPr defaultColWidth="11.42578125" defaultRowHeight="15" x14ac:dyDescent="0.25"/>
  <cols>
    <col min="3" max="3" width="17.28515625" customWidth="1"/>
    <col min="4" max="5" width="17.28515625" bestFit="1" customWidth="1"/>
  </cols>
  <sheetData>
    <row r="1" spans="1:5" ht="18.75" x14ac:dyDescent="0.3">
      <c r="A1" s="76" t="s">
        <v>78</v>
      </c>
      <c r="B1" s="76"/>
      <c r="C1" s="76"/>
      <c r="D1" s="76"/>
      <c r="E1" s="76"/>
    </row>
    <row r="2" spans="1:5" ht="18.75" x14ac:dyDescent="0.3">
      <c r="A2" s="14" t="s">
        <v>74</v>
      </c>
      <c r="B2" s="14"/>
      <c r="C2" s="57" t="str">
        <f>'2. Staff'!E130</f>
        <v>Aujourd'hui</v>
      </c>
      <c r="D2" s="57" t="str">
        <f>'2. Staff'!F130</f>
        <v>Dans les 3 ans</v>
      </c>
      <c r="E2" s="57" t="str">
        <f>'2. Staff'!G130</f>
        <v>Dans les 5 ans</v>
      </c>
    </row>
    <row r="3" spans="1:5" ht="18.75" x14ac:dyDescent="0.3">
      <c r="A3" s="15">
        <f>'2. Staff'!C131</f>
        <v>20</v>
      </c>
      <c r="B3" s="15" t="str">
        <f>'2. Staff'!D131</f>
        <v>&lt;20</v>
      </c>
      <c r="C3" s="58">
        <f ca="1">'2. Staff'!E131</f>
        <v>1</v>
      </c>
      <c r="D3" s="58">
        <f ca="1">'2. Staff'!F131</f>
        <v>1</v>
      </c>
      <c r="E3" s="58">
        <f ca="1">'2. Staff'!G131</f>
        <v>1</v>
      </c>
    </row>
    <row r="4" spans="1:5" ht="18.75" x14ac:dyDescent="0.3">
      <c r="A4" s="15">
        <f>'2. Staff'!C132</f>
        <v>30</v>
      </c>
      <c r="B4" s="15" t="str">
        <f>'2. Staff'!D132</f>
        <v>] 20-30 ]</v>
      </c>
      <c r="C4" s="58">
        <f ca="1">'2. Staff'!E132</f>
        <v>1</v>
      </c>
      <c r="D4" s="58">
        <f ca="1">'2. Staff'!F132</f>
        <v>1</v>
      </c>
      <c r="E4" s="58">
        <f ca="1">'2. Staff'!G132</f>
        <v>0</v>
      </c>
    </row>
    <row r="5" spans="1:5" ht="18.75" x14ac:dyDescent="0.3">
      <c r="A5" s="15">
        <f>'2. Staff'!C133</f>
        <v>45</v>
      </c>
      <c r="B5" s="15" t="str">
        <f>'2. Staff'!D133</f>
        <v>] 30-45 ]</v>
      </c>
      <c r="C5" s="58">
        <f ca="1">'2. Staff'!E133</f>
        <v>9</v>
      </c>
      <c r="D5" s="58">
        <f ca="1">'2. Staff'!F133</f>
        <v>5</v>
      </c>
      <c r="E5" s="58">
        <f ca="1">'2. Staff'!G133</f>
        <v>2</v>
      </c>
    </row>
    <row r="6" spans="1:5" ht="18.75" x14ac:dyDescent="0.3">
      <c r="A6" s="15">
        <f>'2. Staff'!C134</f>
        <v>55</v>
      </c>
      <c r="B6" s="15" t="str">
        <f>'2. Staff'!D134</f>
        <v>] 45-55 ]</v>
      </c>
      <c r="C6" s="58">
        <f ca="1">'2. Staff'!E134</f>
        <v>14</v>
      </c>
      <c r="D6" s="58">
        <f ca="1">'2. Staff'!F134</f>
        <v>14</v>
      </c>
      <c r="E6" s="58">
        <f ca="1">'2. Staff'!G134</f>
        <v>10</v>
      </c>
    </row>
    <row r="7" spans="1:5" ht="18.75" x14ac:dyDescent="0.3">
      <c r="A7" s="15">
        <f>'2. Staff'!C135</f>
        <v>60</v>
      </c>
      <c r="B7" s="15" t="str">
        <f>'2. Staff'!D135</f>
        <v>] 55-60 ]</v>
      </c>
      <c r="C7" s="58">
        <f ca="1">'2. Staff'!E135</f>
        <v>11</v>
      </c>
      <c r="D7" s="58">
        <f ca="1">'2. Staff'!F135</f>
        <v>5</v>
      </c>
      <c r="E7" s="58">
        <f ca="1">'2. Staff'!G135</f>
        <v>12</v>
      </c>
    </row>
    <row r="8" spans="1:5" ht="18.75" x14ac:dyDescent="0.3">
      <c r="A8" s="15">
        <f>'2. Staff'!C136</f>
        <v>65</v>
      </c>
      <c r="B8" s="15" t="str">
        <f>'2. Staff'!D136</f>
        <v>] 60-65 ]</v>
      </c>
      <c r="C8" s="58">
        <f ca="1">'2. Staff'!E136</f>
        <v>3</v>
      </c>
      <c r="D8" s="58">
        <f ca="1">'2. Staff'!F136</f>
        <v>11</v>
      </c>
      <c r="E8" s="58">
        <f ca="1">'2. Staff'!G136</f>
        <v>11</v>
      </c>
    </row>
    <row r="9" spans="1:5" ht="18.75" x14ac:dyDescent="0.3">
      <c r="A9" s="15">
        <f>'2. Staff'!C137</f>
        <v>70</v>
      </c>
      <c r="B9" s="15" t="str">
        <f>'2. Staff'!D137</f>
        <v>] 65-70 ]</v>
      </c>
      <c r="C9" s="58">
        <f ca="1">'2. Staff'!E137</f>
        <v>5</v>
      </c>
      <c r="D9" s="58">
        <f ca="1">'2. Staff'!F137</f>
        <v>7</v>
      </c>
      <c r="E9" s="58">
        <f ca="1">'2. Staff'!G137</f>
        <v>3</v>
      </c>
    </row>
    <row r="10" spans="1:5" ht="18.75" x14ac:dyDescent="0.3">
      <c r="A10" s="48"/>
      <c r="B10" s="49" t="s">
        <v>79</v>
      </c>
      <c r="C10" s="59">
        <f ca="1">SUM(C3:C9)</f>
        <v>44</v>
      </c>
      <c r="D10" s="59">
        <f t="shared" ref="D10:E10" ca="1" si="0">SUM(D3:D9)</f>
        <v>44</v>
      </c>
      <c r="E10" s="59">
        <f t="shared" ca="1" si="0"/>
        <v>39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&amp;CLeeftijdscan IPV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</sheetPr>
  <dimension ref="A3:E19"/>
  <sheetViews>
    <sheetView zoomScaleNormal="100" workbookViewId="0">
      <selection activeCell="I18" sqref="I18"/>
    </sheetView>
  </sheetViews>
  <sheetFormatPr defaultColWidth="11.42578125" defaultRowHeight="15" x14ac:dyDescent="0.25"/>
  <cols>
    <col min="1" max="1" width="20" bestFit="1" customWidth="1"/>
    <col min="2" max="2" width="14.28515625" bestFit="1" customWidth="1"/>
    <col min="3" max="3" width="7.85546875" bestFit="1" customWidth="1"/>
    <col min="4" max="5" width="10" bestFit="1" customWidth="1"/>
    <col min="6" max="6" width="20" bestFit="1" customWidth="1"/>
    <col min="7" max="7" width="14.28515625" bestFit="1" customWidth="1"/>
    <col min="8" max="8" width="7.85546875" bestFit="1" customWidth="1"/>
    <col min="9" max="10" width="10" bestFit="1" customWidth="1"/>
    <col min="11" max="11" width="6.28515625" bestFit="1" customWidth="1"/>
    <col min="12" max="12" width="10" bestFit="1" customWidth="1"/>
  </cols>
  <sheetData>
    <row r="3" spans="1:5" x14ac:dyDescent="0.25">
      <c r="A3" s="1" t="s">
        <v>85</v>
      </c>
      <c r="B3" s="1" t="s">
        <v>8</v>
      </c>
    </row>
    <row r="4" spans="1:5" x14ac:dyDescent="0.25">
      <c r="A4" s="1" t="s">
        <v>9</v>
      </c>
      <c r="B4" t="s">
        <v>72</v>
      </c>
      <c r="C4" t="s">
        <v>73</v>
      </c>
      <c r="D4" t="s">
        <v>11</v>
      </c>
    </row>
    <row r="5" spans="1:5" x14ac:dyDescent="0.25">
      <c r="A5" s="37" t="s">
        <v>84</v>
      </c>
      <c r="B5" s="24"/>
      <c r="C5" s="24">
        <v>1</v>
      </c>
      <c r="D5" s="24">
        <v>1</v>
      </c>
    </row>
    <row r="6" spans="1:5" x14ac:dyDescent="0.25">
      <c r="A6" s="37" t="s">
        <v>82</v>
      </c>
      <c r="B6" s="24">
        <v>4</v>
      </c>
      <c r="C6" s="24">
        <v>4</v>
      </c>
      <c r="D6" s="24">
        <v>8</v>
      </c>
    </row>
    <row r="7" spans="1:5" x14ac:dyDescent="0.25">
      <c r="A7" s="37" t="s">
        <v>83</v>
      </c>
      <c r="B7" s="24">
        <v>7</v>
      </c>
      <c r="C7" s="24">
        <v>4</v>
      </c>
      <c r="D7" s="24">
        <v>11</v>
      </c>
    </row>
    <row r="8" spans="1:5" x14ac:dyDescent="0.25">
      <c r="A8" s="37" t="s">
        <v>80</v>
      </c>
      <c r="B8" s="24">
        <v>5</v>
      </c>
      <c r="C8" s="24">
        <v>7</v>
      </c>
      <c r="D8" s="24">
        <v>12</v>
      </c>
    </row>
    <row r="9" spans="1:5" x14ac:dyDescent="0.25">
      <c r="A9" s="37" t="s">
        <v>81</v>
      </c>
      <c r="B9" s="24">
        <v>7</v>
      </c>
      <c r="C9" s="24">
        <v>6</v>
      </c>
      <c r="D9" s="24">
        <v>13</v>
      </c>
    </row>
    <row r="10" spans="1:5" x14ac:dyDescent="0.25">
      <c r="A10" s="37" t="s">
        <v>11</v>
      </c>
      <c r="B10" s="24">
        <v>23</v>
      </c>
      <c r="C10" s="24">
        <v>22</v>
      </c>
      <c r="D10" s="24">
        <v>45</v>
      </c>
    </row>
    <row r="12" spans="1:5" ht="14.45" customHeight="1" x14ac:dyDescent="0.25">
      <c r="A12" s="77" t="s">
        <v>87</v>
      </c>
      <c r="B12" s="77"/>
      <c r="C12" s="77"/>
      <c r="D12" s="16"/>
      <c r="E12" s="2">
        <v>-1</v>
      </c>
    </row>
    <row r="13" spans="1:5" x14ac:dyDescent="0.25">
      <c r="A13" s="25" t="str">
        <f t="shared" ref="A13:A18" si="0">A4</f>
        <v>Rijlabels</v>
      </c>
      <c r="B13" s="61" t="str">
        <f>C4</f>
        <v>homme</v>
      </c>
      <c r="C13" s="61" t="str">
        <f>B4</f>
        <v>femme</v>
      </c>
    </row>
    <row r="14" spans="1:5" x14ac:dyDescent="0.25">
      <c r="A14" t="str">
        <f>A5</f>
        <v>20-30 ans</v>
      </c>
      <c r="B14" s="60">
        <f>C5*$E$12</f>
        <v>-1</v>
      </c>
      <c r="C14" s="16">
        <f>B5</f>
        <v>0</v>
      </c>
    </row>
    <row r="15" spans="1:5" x14ac:dyDescent="0.25">
      <c r="A15" t="str">
        <f t="shared" si="0"/>
        <v>30-45 ans</v>
      </c>
      <c r="B15" s="60">
        <f t="shared" ref="B15:B19" si="1">C6*$E$12</f>
        <v>-4</v>
      </c>
      <c r="C15" s="16">
        <f t="shared" ref="C15:C19" si="2">B6</f>
        <v>4</v>
      </c>
    </row>
    <row r="16" spans="1:5" x14ac:dyDescent="0.25">
      <c r="A16" t="str">
        <f t="shared" si="0"/>
        <v>45-55 ans</v>
      </c>
      <c r="B16" s="60">
        <f t="shared" si="1"/>
        <v>-4</v>
      </c>
      <c r="C16" s="16">
        <f t="shared" si="2"/>
        <v>7</v>
      </c>
    </row>
    <row r="17" spans="1:3" x14ac:dyDescent="0.25">
      <c r="A17" t="str">
        <f t="shared" si="0"/>
        <v>55-60 ans</v>
      </c>
      <c r="B17" s="60">
        <f t="shared" si="1"/>
        <v>-7</v>
      </c>
      <c r="C17" s="16">
        <f t="shared" si="2"/>
        <v>5</v>
      </c>
    </row>
    <row r="18" spans="1:3" x14ac:dyDescent="0.25">
      <c r="A18" t="str">
        <f t="shared" si="0"/>
        <v>60+ ans</v>
      </c>
      <c r="B18" s="60">
        <f t="shared" si="1"/>
        <v>-6</v>
      </c>
      <c r="C18" s="16">
        <f t="shared" si="2"/>
        <v>7</v>
      </c>
    </row>
    <row r="19" spans="1:3" x14ac:dyDescent="0.25">
      <c r="A19" t="s">
        <v>86</v>
      </c>
      <c r="B19" s="60">
        <f t="shared" si="1"/>
        <v>-22</v>
      </c>
      <c r="C19" s="16">
        <f t="shared" si="2"/>
        <v>23</v>
      </c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3:F20"/>
  <sheetViews>
    <sheetView zoomScaleNormal="100" workbookViewId="0">
      <selection activeCell="D28" sqref="D28"/>
    </sheetView>
  </sheetViews>
  <sheetFormatPr defaultColWidth="11.42578125" defaultRowHeight="15" x14ac:dyDescent="0.25"/>
  <cols>
    <col min="1" max="1" width="20" bestFit="1" customWidth="1"/>
    <col min="2" max="2" width="14.28515625" bestFit="1" customWidth="1"/>
    <col min="3" max="3" width="7.85546875" bestFit="1" customWidth="1"/>
    <col min="4" max="4" width="6.28515625" bestFit="1" customWidth="1"/>
    <col min="5" max="5" width="10" bestFit="1" customWidth="1"/>
    <col min="7" max="7" width="20" bestFit="1" customWidth="1"/>
    <col min="8" max="8" width="14.28515625" bestFit="1" customWidth="1"/>
    <col min="9" max="9" width="7.85546875" bestFit="1" customWidth="1"/>
    <col min="10" max="10" width="6.28515625" bestFit="1" customWidth="1"/>
    <col min="11" max="11" width="10" bestFit="1" customWidth="1"/>
  </cols>
  <sheetData>
    <row r="3" spans="1:6" x14ac:dyDescent="0.25">
      <c r="A3" s="1" t="s">
        <v>85</v>
      </c>
      <c r="B3" s="1" t="s">
        <v>8</v>
      </c>
    </row>
    <row r="4" spans="1:6" x14ac:dyDescent="0.25">
      <c r="A4" s="1" t="s">
        <v>9</v>
      </c>
      <c r="B4" t="s">
        <v>72</v>
      </c>
      <c r="C4" t="s">
        <v>73</v>
      </c>
      <c r="D4" t="s">
        <v>10</v>
      </c>
      <c r="E4" t="s">
        <v>11</v>
      </c>
    </row>
    <row r="5" spans="1:6" x14ac:dyDescent="0.25">
      <c r="A5" s="37" t="s">
        <v>12</v>
      </c>
      <c r="B5" s="24"/>
      <c r="C5" s="24"/>
      <c r="D5" s="24"/>
      <c r="E5" s="24"/>
    </row>
    <row r="6" spans="1:6" x14ac:dyDescent="0.25">
      <c r="A6" s="37" t="s">
        <v>84</v>
      </c>
      <c r="B6" s="24"/>
      <c r="C6" s="24">
        <v>1</v>
      </c>
      <c r="D6" s="24"/>
      <c r="E6" s="24">
        <v>1</v>
      </c>
    </row>
    <row r="7" spans="1:6" x14ac:dyDescent="0.25">
      <c r="A7" s="37" t="s">
        <v>82</v>
      </c>
      <c r="B7" s="24"/>
      <c r="C7" s="24">
        <v>2</v>
      </c>
      <c r="D7" s="24"/>
      <c r="E7" s="24">
        <v>2</v>
      </c>
    </row>
    <row r="8" spans="1:6" x14ac:dyDescent="0.25">
      <c r="A8" s="37" t="s">
        <v>83</v>
      </c>
      <c r="B8" s="24">
        <v>8</v>
      </c>
      <c r="C8" s="24">
        <v>4</v>
      </c>
      <c r="D8" s="24"/>
      <c r="E8" s="24">
        <v>12</v>
      </c>
    </row>
    <row r="9" spans="1:6" x14ac:dyDescent="0.25">
      <c r="A9" s="37" t="s">
        <v>80</v>
      </c>
      <c r="B9" s="24">
        <v>4</v>
      </c>
      <c r="C9" s="24">
        <v>7</v>
      </c>
      <c r="D9" s="24"/>
      <c r="E9" s="24">
        <v>11</v>
      </c>
    </row>
    <row r="10" spans="1:6" x14ac:dyDescent="0.25">
      <c r="A10" s="37" t="s">
        <v>81</v>
      </c>
      <c r="B10" s="24">
        <v>11</v>
      </c>
      <c r="C10" s="24">
        <v>9</v>
      </c>
      <c r="D10" s="24"/>
      <c r="E10" s="24">
        <v>20</v>
      </c>
    </row>
    <row r="11" spans="1:6" x14ac:dyDescent="0.25">
      <c r="A11" s="37" t="s">
        <v>11</v>
      </c>
      <c r="B11" s="24">
        <v>23</v>
      </c>
      <c r="C11" s="24">
        <v>23</v>
      </c>
      <c r="D11" s="24"/>
      <c r="E11" s="24">
        <v>46</v>
      </c>
    </row>
    <row r="12" spans="1:6" x14ac:dyDescent="0.25">
      <c r="A12" s="78" t="s">
        <v>88</v>
      </c>
      <c r="B12" s="78"/>
      <c r="C12" s="78"/>
      <c r="D12" s="16"/>
      <c r="E12" s="2">
        <v>-1</v>
      </c>
    </row>
    <row r="13" spans="1:6" x14ac:dyDescent="0.25">
      <c r="A13" s="25" t="str">
        <f>A4</f>
        <v>Rijlabels</v>
      </c>
      <c r="B13" s="61" t="str">
        <f>C4</f>
        <v>homme</v>
      </c>
      <c r="C13" s="61" t="str">
        <f>B4</f>
        <v>femme</v>
      </c>
      <c r="F13" s="2">
        <v>-1</v>
      </c>
    </row>
    <row r="14" spans="1:6" x14ac:dyDescent="0.25">
      <c r="A14" t="str">
        <f>A5</f>
        <v xml:space="preserve"> </v>
      </c>
      <c r="B14" s="60">
        <f>C5*$F$13</f>
        <v>0</v>
      </c>
      <c r="C14" s="16">
        <f>B5</f>
        <v>0</v>
      </c>
    </row>
    <row r="15" spans="1:6" x14ac:dyDescent="0.25">
      <c r="A15" t="str">
        <f t="shared" ref="A15:A19" si="0">A6</f>
        <v>20-30 ans</v>
      </c>
      <c r="B15" s="60">
        <f t="shared" ref="B15:B19" si="1">C6*$F$13</f>
        <v>-1</v>
      </c>
      <c r="C15" s="16">
        <f t="shared" ref="C15:C20" si="2">B6</f>
        <v>0</v>
      </c>
    </row>
    <row r="16" spans="1:6" x14ac:dyDescent="0.25">
      <c r="A16" t="str">
        <f t="shared" si="0"/>
        <v>30-45 ans</v>
      </c>
      <c r="B16" s="60">
        <f t="shared" si="1"/>
        <v>-2</v>
      </c>
      <c r="C16" s="16">
        <f t="shared" si="2"/>
        <v>0</v>
      </c>
    </row>
    <row r="17" spans="1:3" x14ac:dyDescent="0.25">
      <c r="A17" t="str">
        <f t="shared" si="0"/>
        <v>45-55 ans</v>
      </c>
      <c r="B17" s="60">
        <f t="shared" si="1"/>
        <v>-4</v>
      </c>
      <c r="C17" s="16">
        <f t="shared" si="2"/>
        <v>8</v>
      </c>
    </row>
    <row r="18" spans="1:3" x14ac:dyDescent="0.25">
      <c r="A18" t="str">
        <f t="shared" si="0"/>
        <v>55-60 ans</v>
      </c>
      <c r="B18" s="60">
        <f t="shared" si="1"/>
        <v>-7</v>
      </c>
      <c r="C18" s="16">
        <f t="shared" si="2"/>
        <v>4</v>
      </c>
    </row>
    <row r="19" spans="1:3" x14ac:dyDescent="0.25">
      <c r="A19" t="str">
        <f t="shared" si="0"/>
        <v>60+ ans</v>
      </c>
      <c r="B19" s="60">
        <f t="shared" si="1"/>
        <v>-9</v>
      </c>
      <c r="C19" s="16">
        <f t="shared" si="2"/>
        <v>11</v>
      </c>
    </row>
    <row r="20" spans="1:3" x14ac:dyDescent="0.25">
      <c r="A20" t="s">
        <v>86</v>
      </c>
      <c r="B20" s="60">
        <f>C11*$F$13</f>
        <v>-23</v>
      </c>
      <c r="C20" s="16">
        <f t="shared" si="2"/>
        <v>23</v>
      </c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3:E19"/>
  <sheetViews>
    <sheetView zoomScaleNormal="100" workbookViewId="0">
      <selection activeCell="H16" sqref="H16"/>
    </sheetView>
  </sheetViews>
  <sheetFormatPr defaultColWidth="11.42578125" defaultRowHeight="15" x14ac:dyDescent="0.25"/>
  <cols>
    <col min="1" max="1" width="20" bestFit="1" customWidth="1"/>
    <col min="2" max="2" width="14.28515625" bestFit="1" customWidth="1"/>
    <col min="3" max="3" width="7.85546875" bestFit="1" customWidth="1"/>
    <col min="4" max="4" width="6.28515625" bestFit="1" customWidth="1"/>
    <col min="5" max="5" width="10" bestFit="1" customWidth="1"/>
    <col min="6" max="6" width="7.7109375" customWidth="1"/>
  </cols>
  <sheetData>
    <row r="3" spans="1:5" x14ac:dyDescent="0.25">
      <c r="A3" s="1" t="s">
        <v>85</v>
      </c>
      <c r="B3" s="1" t="s">
        <v>8</v>
      </c>
    </row>
    <row r="4" spans="1:5" x14ac:dyDescent="0.25">
      <c r="A4" s="1" t="s">
        <v>9</v>
      </c>
      <c r="B4" t="s">
        <v>72</v>
      </c>
      <c r="C4" t="s">
        <v>73</v>
      </c>
      <c r="D4" t="s">
        <v>10</v>
      </c>
      <c r="E4" t="s">
        <v>11</v>
      </c>
    </row>
    <row r="5" spans="1:5" x14ac:dyDescent="0.25">
      <c r="A5" s="37" t="s">
        <v>12</v>
      </c>
      <c r="B5" s="24"/>
      <c r="C5" s="24"/>
      <c r="D5" s="24"/>
      <c r="E5" s="24"/>
    </row>
    <row r="6" spans="1:5" x14ac:dyDescent="0.25">
      <c r="A6" s="37" t="s">
        <v>84</v>
      </c>
      <c r="B6" s="24"/>
      <c r="C6" s="24">
        <v>1</v>
      </c>
      <c r="D6" s="24"/>
      <c r="E6" s="24">
        <v>1</v>
      </c>
    </row>
    <row r="7" spans="1:5" x14ac:dyDescent="0.25">
      <c r="A7" s="37" t="s">
        <v>82</v>
      </c>
      <c r="B7" s="24"/>
      <c r="C7" s="24">
        <v>2</v>
      </c>
      <c r="D7" s="24"/>
      <c r="E7" s="24">
        <v>2</v>
      </c>
    </row>
    <row r="8" spans="1:5" x14ac:dyDescent="0.25">
      <c r="A8" s="37" t="s">
        <v>83</v>
      </c>
      <c r="B8" s="24">
        <v>6</v>
      </c>
      <c r="C8" s="24">
        <v>4</v>
      </c>
      <c r="D8" s="24"/>
      <c r="E8" s="24">
        <v>10</v>
      </c>
    </row>
    <row r="9" spans="1:5" x14ac:dyDescent="0.25">
      <c r="A9" s="37" t="s">
        <v>80</v>
      </c>
      <c r="B9" s="24">
        <v>5</v>
      </c>
      <c r="C9" s="24">
        <v>3</v>
      </c>
      <c r="D9" s="24"/>
      <c r="E9" s="24">
        <v>8</v>
      </c>
    </row>
    <row r="10" spans="1:5" x14ac:dyDescent="0.25">
      <c r="A10" s="37" t="s">
        <v>81</v>
      </c>
      <c r="B10" s="24">
        <v>12</v>
      </c>
      <c r="C10" s="24">
        <v>13</v>
      </c>
      <c r="D10" s="24"/>
      <c r="E10" s="24">
        <v>25</v>
      </c>
    </row>
    <row r="11" spans="1:5" x14ac:dyDescent="0.25">
      <c r="A11" s="37" t="s">
        <v>11</v>
      </c>
      <c r="B11" s="24">
        <v>23</v>
      </c>
      <c r="C11" s="24">
        <v>23</v>
      </c>
      <c r="D11" s="24"/>
      <c r="E11" s="24">
        <v>46</v>
      </c>
    </row>
    <row r="12" spans="1:5" x14ac:dyDescent="0.25">
      <c r="A12" s="78" t="s">
        <v>89</v>
      </c>
      <c r="B12" s="78"/>
      <c r="C12" s="78"/>
      <c r="D12" s="16"/>
      <c r="E12" s="2">
        <v>-1</v>
      </c>
    </row>
    <row r="13" spans="1:5" x14ac:dyDescent="0.25">
      <c r="A13" s="25" t="str">
        <f t="shared" ref="A13:A18" si="0">A4</f>
        <v>Rijlabels</v>
      </c>
      <c r="B13" s="61" t="str">
        <f>C4</f>
        <v>homme</v>
      </c>
      <c r="C13" s="61" t="str">
        <f>B4</f>
        <v>femme</v>
      </c>
    </row>
    <row r="14" spans="1:5" x14ac:dyDescent="0.25">
      <c r="A14" s="37" t="str">
        <f t="shared" si="0"/>
        <v xml:space="preserve"> </v>
      </c>
      <c r="B14" s="60">
        <f>C5*$E$12</f>
        <v>0</v>
      </c>
      <c r="C14" s="16">
        <f>B5</f>
        <v>0</v>
      </c>
    </row>
    <row r="15" spans="1:5" x14ac:dyDescent="0.25">
      <c r="A15" s="37" t="str">
        <f t="shared" si="0"/>
        <v>20-30 ans</v>
      </c>
      <c r="B15" s="60">
        <f t="shared" ref="B15:B19" si="1">C6*$E$12</f>
        <v>-1</v>
      </c>
      <c r="C15" s="16">
        <f t="shared" ref="C15:C19" si="2">B6</f>
        <v>0</v>
      </c>
    </row>
    <row r="16" spans="1:5" x14ac:dyDescent="0.25">
      <c r="A16" s="37" t="str">
        <f t="shared" si="0"/>
        <v>30-45 ans</v>
      </c>
      <c r="B16" s="60">
        <f t="shared" si="1"/>
        <v>-2</v>
      </c>
      <c r="C16" s="16">
        <f t="shared" si="2"/>
        <v>0</v>
      </c>
    </row>
    <row r="17" spans="1:3" x14ac:dyDescent="0.25">
      <c r="A17" s="37" t="str">
        <f t="shared" si="0"/>
        <v>45-55 ans</v>
      </c>
      <c r="B17" s="60">
        <f t="shared" si="1"/>
        <v>-4</v>
      </c>
      <c r="C17" s="16">
        <f t="shared" si="2"/>
        <v>6</v>
      </c>
    </row>
    <row r="18" spans="1:3" x14ac:dyDescent="0.25">
      <c r="A18" s="37" t="str">
        <f t="shared" si="0"/>
        <v>55-60 ans</v>
      </c>
      <c r="B18" s="60">
        <f t="shared" si="1"/>
        <v>-3</v>
      </c>
      <c r="C18" s="16">
        <f t="shared" si="2"/>
        <v>5</v>
      </c>
    </row>
    <row r="19" spans="1:3" x14ac:dyDescent="0.25">
      <c r="A19" s="37" t="s">
        <v>86</v>
      </c>
      <c r="B19" s="60">
        <f t="shared" si="1"/>
        <v>-13</v>
      </c>
      <c r="C19" s="16">
        <f t="shared" si="2"/>
        <v>12</v>
      </c>
    </row>
  </sheetData>
  <mergeCells count="1">
    <mergeCell ref="A12:C12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6633"/>
  </sheetPr>
  <dimension ref="A1:G11"/>
  <sheetViews>
    <sheetView zoomScaleNormal="100" workbookViewId="0">
      <selection activeCell="A4" sqref="A4"/>
    </sheetView>
  </sheetViews>
  <sheetFormatPr defaultColWidth="11.42578125" defaultRowHeight="15" x14ac:dyDescent="0.25"/>
  <cols>
    <col min="1" max="1" width="23.42578125" bestFit="1" customWidth="1"/>
    <col min="2" max="2" width="14.28515625" bestFit="1" customWidth="1"/>
    <col min="3" max="5" width="9.140625" bestFit="1" customWidth="1"/>
    <col min="6" max="6" width="7.42578125" bestFit="1" customWidth="1"/>
    <col min="7" max="7" width="10" bestFit="1" customWidth="1"/>
  </cols>
  <sheetData>
    <row r="1" spans="1:7" ht="14.25" customHeight="1" x14ac:dyDescent="0.25"/>
    <row r="3" spans="1:7" x14ac:dyDescent="0.25">
      <c r="A3" s="1" t="s">
        <v>85</v>
      </c>
      <c r="B3" s="1" t="s">
        <v>8</v>
      </c>
    </row>
    <row r="4" spans="1:7" x14ac:dyDescent="0.25">
      <c r="A4" s="1" t="s">
        <v>9</v>
      </c>
      <c r="B4" s="16" t="s">
        <v>84</v>
      </c>
      <c r="C4" s="16" t="s">
        <v>82</v>
      </c>
      <c r="D4" s="16" t="s">
        <v>83</v>
      </c>
      <c r="E4" s="16" t="s">
        <v>80</v>
      </c>
      <c r="F4" s="16" t="s">
        <v>81</v>
      </c>
      <c r="G4" s="16" t="s">
        <v>11</v>
      </c>
    </row>
    <row r="5" spans="1:7" x14ac:dyDescent="0.25">
      <c r="A5" s="37" t="s">
        <v>20</v>
      </c>
      <c r="B5" s="62"/>
      <c r="C5" s="62">
        <v>1</v>
      </c>
      <c r="D5" s="62"/>
      <c r="E5" s="62">
        <v>1</v>
      </c>
      <c r="F5" s="62">
        <v>2</v>
      </c>
      <c r="G5" s="62">
        <v>4</v>
      </c>
    </row>
    <row r="6" spans="1:7" x14ac:dyDescent="0.25">
      <c r="A6" s="37" t="s">
        <v>19</v>
      </c>
      <c r="B6" s="62"/>
      <c r="C6" s="62">
        <v>2</v>
      </c>
      <c r="D6" s="62"/>
      <c r="E6" s="62"/>
      <c r="F6" s="62">
        <v>4</v>
      </c>
      <c r="G6" s="62">
        <v>6</v>
      </c>
    </row>
    <row r="7" spans="1:7" x14ac:dyDescent="0.25">
      <c r="A7" s="37" t="s">
        <v>71</v>
      </c>
      <c r="B7" s="62">
        <v>1</v>
      </c>
      <c r="C7" s="62">
        <v>1</v>
      </c>
      <c r="D7" s="62">
        <v>5</v>
      </c>
      <c r="E7" s="62">
        <v>1</v>
      </c>
      <c r="F7" s="62"/>
      <c r="G7" s="62">
        <v>8</v>
      </c>
    </row>
    <row r="8" spans="1:7" x14ac:dyDescent="0.25">
      <c r="A8" s="37" t="s">
        <v>18</v>
      </c>
      <c r="B8" s="62"/>
      <c r="C8" s="62"/>
      <c r="D8" s="62">
        <v>1</v>
      </c>
      <c r="E8" s="62">
        <v>6</v>
      </c>
      <c r="F8" s="62">
        <v>2</v>
      </c>
      <c r="G8" s="62">
        <v>9</v>
      </c>
    </row>
    <row r="9" spans="1:7" x14ac:dyDescent="0.25">
      <c r="A9" s="37" t="s">
        <v>17</v>
      </c>
      <c r="B9" s="62"/>
      <c r="C9" s="62">
        <v>2</v>
      </c>
      <c r="D9" s="62">
        <v>3</v>
      </c>
      <c r="E9" s="62">
        <v>4</v>
      </c>
      <c r="F9" s="62">
        <v>4</v>
      </c>
      <c r="G9" s="62">
        <v>13</v>
      </c>
    </row>
    <row r="10" spans="1:7" x14ac:dyDescent="0.25">
      <c r="A10" s="37" t="s">
        <v>21</v>
      </c>
      <c r="B10" s="62"/>
      <c r="C10" s="62">
        <v>2</v>
      </c>
      <c r="D10" s="62">
        <v>2</v>
      </c>
      <c r="E10" s="62"/>
      <c r="F10" s="62">
        <v>1</v>
      </c>
      <c r="G10" s="62">
        <v>5</v>
      </c>
    </row>
    <row r="11" spans="1:7" x14ac:dyDescent="0.25">
      <c r="A11" s="37" t="s">
        <v>11</v>
      </c>
      <c r="B11" s="62">
        <v>1</v>
      </c>
      <c r="C11" s="62">
        <v>8</v>
      </c>
      <c r="D11" s="62">
        <v>11</v>
      </c>
      <c r="E11" s="62">
        <v>12</v>
      </c>
      <c r="F11" s="62">
        <v>13</v>
      </c>
      <c r="G11" s="62">
        <v>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&amp;CLeeftijdscan IPV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E A A B Q S w M E F A A C A A g A d 3 A p V a 9 2 W Z q l A A A A 9 g A A A B I A H A B D b 2 5 m a W c v U G F j a 2 F n Z S 5 4 b W w g o h g A K K A U A A A A A A A A A A A A A A A A A A A A A A A A A A A A h Y 9 B D o I w F E S v Q r q n L Z g Y J J + S a N x J Y m J i 3 D a l Q i N 8 D C 3 C 3 V x 4 J K 8 g R l F 3 L u f N W 8 z c r z d I h 7 r y L r q 1 p s G E B J Q T T 6 N q c o N F Q j p 3 9 C O S C t h K d Z K F 9 k Y Z b T z Y P C G l c + e Y s b 7 v a T + j T V u w k P O A H b L N T p W 6 l u Q j m / + y b 9 A 6 i U o T A f v X G B H S g E d 0 E c 0 p B z Z B y A x + h X D c + 2 x / I K y 6 y n W t F l j 5 y z W w K Q J 7 f x A P U E s D B B Q A A g A I A H d w K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3 c C l V l l A c Q R Q B A A D 4 A Q A A E w A c A E Z v c m 1 1 b G F z L 1 N l Y 3 R p b 2 4 x L m 0 g o h g A K K A U A A A A A A A A A A A A A A A A A A A A A A A A A A A A d Z G x T s M w E I b 3 S H m H k x l o R R S p K m W p s p B C x Y K Q i M R Q d X C T I 5 g m 5 8 p 2 R C H K w q O w 8 R x 5 M e x E H V A a L 7 b u / / 7 / 7 L P G 1 A h J 8 N z v s 6 X v + Z 5 + 4 w o z S P i u Q F 7 N I I I C j e + B X b f K w h H c H V M s w r h S C s m 8 S L X f S b m f T O v N I y 8 x Y i c n 2 z a b W J K x 0 D b o A y 5 Y 8 n l A y P F D v H + J P G M 2 r c P D R H H S r 1 K V s S y q k h y m J 6 5 f U N f s C Z W W R F i w A I w L M H g 0 T Q A 1 W 3 G D k C E Q F 1 p z S v F E Z F Y w o s S O a r 9 z J z y Q u b k O X X R X X S t Z O f K y / c k R e G q q M w 2 c F a 7 m Q / f K 3 t d O B u Z g D y O 2 x b h t c d a 2 R l I 4 q N 5 X 1 P / T 8 P n t 7 4 E r g 6 W d 8 T + x m f q e o J G h L / 8 A U E s B A i 0 A F A A C A A g A d 3 A p V a 9 2 W Z q l A A A A 9 g A A A B I A A A A A A A A A A A A A A A A A A A A A A E N v b m Z p Z y 9 Q Y W N r Y W d l L n h t b F B L A Q I t A B Q A A g A I A H d w K V U P y u m r p A A A A O k A A A A T A A A A A A A A A A A A A A A A A P E A A A B b Q 2 9 u d G V u d F 9 U e X B l c 1 0 u e G 1 s U E s B A i 0 A F A A C A A g A d 3 A p V Z Z Q H E E U A Q A A + A E A A B M A A A A A A A A A A A A A A A A A 4 g E A A E Z v c m 1 1 b G F z L 1 N l Y 3 R p b 2 4 x L m 1 Q S w U G A A A A A A M A A w D C A A A A Q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4 A A A A A A A D g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5 V D E y O j A z O j M y L j M z M z g 3 M j Z a I i A v P j x F b n R y e S B U e X B l P S J G a W x s Q 2 9 s d W 1 u V H l w Z X M i I F Z h b H V l P S J z Q m d j R E J n T U d B d 1 l H Q m d Z P S I g L z 4 8 R W 5 0 c n k g V H l w Z T 0 i R m l s b E N v b H V t b k 5 h b W V z I i B W Y W x 1 Z T 0 i c 1 s m c X V v d D t Q Z X J z b 2 5 u Z W w m c X V v d D s s J n F 1 b 3 Q 7 R G F 0 Z S B k Z S B u Y W l z c 2 F u Y 2 U m c X V v d D s s J n F 1 b 3 Q 7 w 4 J n Z S Z x d W 9 0 O y w m c X V v d D t H c m 9 1 c G U g Z F x 1 M D A y N 8 O i Z 2 U g Y W N 0 d W V s J n F 1 b 3 Q 7 L C Z x d W 9 0 O 8 O C Z 2 U g K z M m c X V v d D s s J n F 1 b 3 Q 7 R G F u c y B s Z S A z I G F u c y Z x d W 9 0 O y w m c X V v d D v D g m d l I C s 1 J n F 1 b 3 Q 7 L C Z x d W 9 0 O 0 R h b n M g b G U g N S B h b n M m c X V v d D s s J n F 1 b 3 Q 7 R 2 V u c m U m c X V v d D s s J n F 1 b 3 Q 7 R n V u Y 3 R p b 2 4 g J n F 1 b 3 Q 7 L C Z x d W 9 0 O 0 T D q X B h c n R l b W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S 9 B d X R v U m V t b 3 Z l Z E N v b H V t b n M x L n t Q Z X J z b 2 5 u Z W w s M H 0 m c X V v d D s s J n F 1 b 3 Q 7 U 2 V j d G l v b j E v V G F i b G V h d T E v Q X V 0 b 1 J l b W 9 2 Z W R D b 2 x 1 b W 5 z M S 5 7 R G F 0 Z S B k Z S B u Y W l z c 2 F u Y 2 U s M X 0 m c X V v d D s s J n F 1 b 3 Q 7 U 2 V j d G l v b j E v V G F i b G V h d T E v Q X V 0 b 1 J l b W 9 2 Z W R D b 2 x 1 b W 5 z M S 5 7 w 4 J n Z S w y f S Z x d W 9 0 O y w m c X V v d D t T Z W N 0 a W 9 u M S 9 U Y W J s Z W F 1 M S 9 B d X R v U m V t b 3 Z l Z E N v b H V t b n M x L n t H c m 9 1 c G U g Z F x 1 M D A y N 8 O i Z 2 U g Y W N 0 d W V s L D N 9 J n F 1 b 3 Q 7 L C Z x d W 9 0 O 1 N l Y 3 R p b 2 4 x L 1 R h Y m x l Y X U x L 0 F 1 d G 9 S Z W 1 v d m V k Q 2 9 s d W 1 u c z E u e 8 O C Z 2 U g K z M s N H 0 m c X V v d D s s J n F 1 b 3 Q 7 U 2 V j d G l v b j E v V G F i b G V h d T E v Q X V 0 b 1 J l b W 9 2 Z W R D b 2 x 1 b W 5 z M S 5 7 R G F u c y B s Z S A z I G F u c y w 1 f S Z x d W 9 0 O y w m c X V v d D t T Z W N 0 a W 9 u M S 9 U Y W J s Z W F 1 M S 9 B d X R v U m V t b 3 Z l Z E N v b H V t b n M x L n v D g m d l I C s 1 L D Z 9 J n F 1 b 3 Q 7 L C Z x d W 9 0 O 1 N l Y 3 R p b 2 4 x L 1 R h Y m x l Y X U x L 0 F 1 d G 9 S Z W 1 v d m V k Q 2 9 s d W 1 u c z E u e 0 R h b n M g b G U g N S B h b n M s N 3 0 m c X V v d D s s J n F 1 b 3 Q 7 U 2 V j d G l v b j E v V G F i b G V h d T E v Q X V 0 b 1 J l b W 9 2 Z W R D b 2 x 1 b W 5 z M S 5 7 R 2 V u c m U s O H 0 m c X V v d D s s J n F 1 b 3 Q 7 U 2 V j d G l v b j E v V G F i b G V h d T E v Q X V 0 b 1 J l b W 9 2 Z W R D b 2 x 1 b W 5 z M S 5 7 R n V u Y 3 R p b 2 4 g L D l 9 J n F 1 b 3 Q 7 L C Z x d W 9 0 O 1 N l Y 3 R p b 2 4 x L 1 R h Y m x l Y X U x L 0 F 1 d G 9 S Z W 1 v d m V k Q 2 9 s d W 1 u c z E u e 0 T D q X B h c n R l b W V u d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Y X U x L 0 F 1 d G 9 S Z W 1 v d m V k Q 2 9 s d W 1 u c z E u e 1 B l c n N v b m 5 l b C w w f S Z x d W 9 0 O y w m c X V v d D t T Z W N 0 a W 9 u M S 9 U Y W J s Z W F 1 M S 9 B d X R v U m V t b 3 Z l Z E N v b H V t b n M x L n t E Y X R l I G R l I G 5 h a X N z Y W 5 j Z S w x f S Z x d W 9 0 O y w m c X V v d D t T Z W N 0 a W 9 u M S 9 U Y W J s Z W F 1 M S 9 B d X R v U m V t b 3 Z l Z E N v b H V t b n M x L n v D g m d l L D J 9 J n F 1 b 3 Q 7 L C Z x d W 9 0 O 1 N l Y 3 R p b 2 4 x L 1 R h Y m x l Y X U x L 0 F 1 d G 9 S Z W 1 v d m V k Q 2 9 s d W 1 u c z E u e 0 d y b 3 V w Z S B k X H U w M D I 3 w 6 J n Z S B h Y 3 R 1 Z W w s M 3 0 m c X V v d D s s J n F 1 b 3 Q 7 U 2 V j d G l v b j E v V G F i b G V h d T E v Q X V 0 b 1 J l b W 9 2 Z W R D b 2 x 1 b W 5 z M S 5 7 w 4 J n Z S A r M y w 0 f S Z x d W 9 0 O y w m c X V v d D t T Z W N 0 a W 9 u M S 9 U Y W J s Z W F 1 M S 9 B d X R v U m V t b 3 Z l Z E N v b H V t b n M x L n t E Y W 5 z I G x l I D M g Y W 5 z L D V 9 J n F 1 b 3 Q 7 L C Z x d W 9 0 O 1 N l Y 3 R p b 2 4 x L 1 R h Y m x l Y X U x L 0 F 1 d G 9 S Z W 1 v d m V k Q 2 9 s d W 1 u c z E u e 8 O C Z 2 U g K z U s N n 0 m c X V v d D s s J n F 1 b 3 Q 7 U 2 V j d G l v b j E v V G F i b G V h d T E v Q X V 0 b 1 J l b W 9 2 Z W R D b 2 x 1 b W 5 z M S 5 7 R G F u c y B s Z S A 1 I G F u c y w 3 f S Z x d W 9 0 O y w m c X V v d D t T Z W N 0 a W 9 u M S 9 U Y W J s Z W F 1 M S 9 B d X R v U m V t b 3 Z l Z E N v b H V t b n M x L n t H Z W 5 y Z S w 4 f S Z x d W 9 0 O y w m c X V v d D t T Z W N 0 a W 9 u M S 9 U Y W J s Z W F 1 M S 9 B d X R v U m V t b 3 Z l Z E N v b H V t b n M x L n t G d W 5 j d G l v b i A s O X 0 m c X V v d D s s J n F 1 b 3 Q 7 U 2 V j d G l v b j E v V G F i b G V h d T E v Q X V 0 b 1 J l b W 9 2 Z W R D b 2 x 1 b W 5 z M S 5 7 R M O p c G F y d G V t Z W 5 0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h d T E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r 9 L / V i c 8 U W / Z s q K m X 5 5 o Q A A A A A C A A A A A A A Q Z g A A A A E A A C A A A A A o B S r F c z o 9 i I m o / 3 n j R c J j e m L 7 7 q R B 4 i k 1 c D H C l x 1 y y w A A A A A O g A A A A A I A A C A A A A A n 9 l r W R 7 V a b o 4 3 I 2 2 s f R f J v z U 3 Y j S 1 1 D l d m k + o m A W 4 w l A A A A B n p d m N + n v A + a N A l P Y i 3 M Q Z D l 6 O J 3 G D A + P K b x 6 m g 9 F d d 6 d e c 5 8 q H 7 K a r 9 s R V t V 6 N p Y 3 k f J y f f C / D 0 + a f H R N O X P t L H W R V X U E w + N D 5 j 3 P L v K F a k A A A A A t 5 2 + r Q 4 3 + C H L S U y 6 r n s j N r N w 3 c t B q T I q 1 U V Q 6 c Y F v W B l 4 t 3 r 6 w a Z B F P s W m B 8 R z r 4 X + q S l v Q U Z f M d i t 3 b T 3 y Y c < / D a t a M a s h u p > 
</file>

<file path=customXml/itemProps1.xml><?xml version="1.0" encoding="utf-8"?>
<ds:datastoreItem xmlns:ds="http://schemas.openxmlformats.org/officeDocument/2006/customXml" ds:itemID="{1FCF5644-F08F-4662-B215-846F1031A4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11</vt:i4>
      </vt:variant>
      <vt:variant>
        <vt:lpstr>Grafieken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22" baseType="lpstr">
      <vt:lpstr>Remarque</vt:lpstr>
      <vt:lpstr>Synthèse des tableaux et graphi</vt:lpstr>
      <vt:lpstr>1. Fonction</vt:lpstr>
      <vt:lpstr>2. Staff</vt:lpstr>
      <vt:lpstr>T1</vt:lpstr>
      <vt:lpstr>T2</vt:lpstr>
      <vt:lpstr>T3</vt:lpstr>
      <vt:lpstr>T4</vt:lpstr>
      <vt:lpstr>T5</vt:lpstr>
      <vt:lpstr>T6</vt:lpstr>
      <vt:lpstr>T7</vt:lpstr>
      <vt:lpstr>G1</vt:lpstr>
      <vt:lpstr>G2</vt:lpstr>
      <vt:lpstr>G3</vt:lpstr>
      <vt:lpstr>G4</vt:lpstr>
      <vt:lpstr>G5</vt:lpstr>
      <vt:lpstr>G6</vt:lpstr>
      <vt:lpstr>G7</vt:lpstr>
      <vt:lpstr>Afdeling</vt:lpstr>
      <vt:lpstr>Département</vt:lpstr>
      <vt:lpstr>Fonction</vt:lpstr>
      <vt:lpstr>Functie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Frederik</cp:lastModifiedBy>
  <cp:lastPrinted>2013-08-07T12:47:55Z</cp:lastPrinted>
  <dcterms:created xsi:type="dcterms:W3CDTF">2013-03-28T07:51:47Z</dcterms:created>
  <dcterms:modified xsi:type="dcterms:W3CDTF">2022-09-15T13:47:33Z</dcterms:modified>
</cp:coreProperties>
</file>